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A6AE422A-84D4-4B8E-9E2D-5B1C39515C5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2.1.1" sheetId="2" r:id="rId1"/>
    <sheet name="2.1.2" sheetId="1" r:id="rId2"/>
    <sheet name="2.1.3" sheetId="3" r:id="rId3"/>
    <sheet name="2.1.4" sheetId="7" r:id="rId4"/>
    <sheet name="2.1.5" sheetId="6" r:id="rId5"/>
    <sheet name="2.1.6" sheetId="5" r:id="rId6"/>
    <sheet name="2.1.7" sheetId="8" r:id="rId7"/>
    <sheet name="2.1.8" sheetId="9" r:id="rId8"/>
    <sheet name="2.2.1" sheetId="4" r:id="rId9"/>
    <sheet name="2.3.1" sheetId="11" r:id="rId10"/>
    <sheet name="2.4.1" sheetId="13" r:id="rId11"/>
  </sheets>
  <externalReferences>
    <externalReference r:id="rId12"/>
  </externalReferences>
  <definedNames>
    <definedName name="_xlnm._FilterDatabase" localSheetId="0" hidden="1">'2.1.1'!$A$11:$C$15</definedName>
    <definedName name="_xlnm._FilterDatabase" localSheetId="1" hidden="1">'2.1.2'!$A$5:$C$12</definedName>
    <definedName name="_xlnm._FilterDatabase" localSheetId="2" hidden="1">'2.1.3'!$A$8:$H$39</definedName>
    <definedName name="_xlnm._FilterDatabase" localSheetId="3" hidden="1">'2.1.4'!$A$7:$H$38</definedName>
    <definedName name="_xlnm._FilterDatabase" localSheetId="4" hidden="1">'2.1.5'!$A$7:$A$38</definedName>
    <definedName name="_xlnm._FilterDatabase" localSheetId="5" hidden="1">'2.1.6'!$A$8:$E$39</definedName>
    <definedName name="_xlnm._FilterDatabase" localSheetId="6" hidden="1">'2.1.7'!$A$8:$G$56</definedName>
    <definedName name="_xlnm._FilterDatabase" localSheetId="7" hidden="1">'2.1.8'!$A$8:$H$56</definedName>
    <definedName name="_xlnm._FilterDatabase" localSheetId="8" hidden="1">'2.2.1'!$A$10:$E$41</definedName>
    <definedName name="_xlnm._FilterDatabase" localSheetId="10" hidden="1">'2.4.1'!$A$10:$E$15</definedName>
    <definedName name="_xlnm.Print_Area" localSheetId="10">'2.4.1'!$A$1:$E$51</definedName>
    <definedName name="Materiales_peligrosos" localSheetId="10">'[1]1.1.3'!#REF!</definedName>
    <definedName name="Materiales_peligrosos">'[1]1.1.3'!#REF!</definedName>
    <definedName name="pro" localSheetId="10">'[1]1.1.3'!#REF!</definedName>
    <definedName name="pro">'[1]1.1.3'!#REF!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9" l="1"/>
  <c r="D59" i="9"/>
  <c r="E59" i="9"/>
  <c r="F59" i="9"/>
  <c r="G59" i="9"/>
  <c r="B59" i="9"/>
  <c r="H57" i="9"/>
  <c r="C59" i="8"/>
  <c r="D59" i="8"/>
  <c r="E59" i="8"/>
  <c r="F59" i="8"/>
  <c r="B59" i="8"/>
  <c r="G57" i="8"/>
  <c r="C17" i="13" l="1"/>
  <c r="E13" i="13" s="1"/>
  <c r="B17" i="13"/>
  <c r="D15" i="13" s="1"/>
  <c r="D14" i="13"/>
  <c r="D12" i="13"/>
  <c r="E11" i="13"/>
  <c r="D10" i="13" l="1"/>
  <c r="E14" i="13"/>
  <c r="E12" i="13"/>
  <c r="E15" i="13"/>
  <c r="E10" i="13"/>
  <c r="D11" i="13"/>
  <c r="D13" i="13"/>
  <c r="E17" i="13" l="1"/>
  <c r="D17" i="13"/>
  <c r="E41" i="3" l="1"/>
  <c r="H55" i="9" l="1"/>
  <c r="G55" i="8"/>
  <c r="H54" i="9" l="1"/>
  <c r="H53" i="9"/>
  <c r="G54" i="8"/>
  <c r="G53" i="8"/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6" i="8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6" i="9"/>
  <c r="H59" i="9" l="1"/>
  <c r="G59" i="8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9" i="3"/>
  <c r="G8" i="3"/>
  <c r="D60" i="9" l="1"/>
  <c r="G10" i="7" l="1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7" i="2"/>
  <c r="C14" i="2" s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4" i="1"/>
  <c r="C41" i="3"/>
  <c r="D41" i="3"/>
  <c r="F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E60" i="8"/>
  <c r="E17" i="11"/>
  <c r="F11" i="11" s="1"/>
  <c r="C17" i="11"/>
  <c r="D11" i="11" s="1"/>
  <c r="F42" i="3" l="1"/>
  <c r="C7" i="1"/>
  <c r="C9" i="1"/>
  <c r="F60" i="8"/>
  <c r="D60" i="8"/>
  <c r="C60" i="8"/>
  <c r="F13" i="11"/>
  <c r="C11" i="2"/>
  <c r="C12" i="2"/>
  <c r="C15" i="2"/>
  <c r="C13" i="2"/>
  <c r="F15" i="11"/>
  <c r="F9" i="11"/>
  <c r="D43" i="4"/>
  <c r="C44" i="4" s="1"/>
  <c r="D9" i="11"/>
  <c r="D13" i="11"/>
  <c r="D15" i="11"/>
  <c r="D41" i="5"/>
  <c r="B42" i="5" s="1"/>
  <c r="H40" i="6"/>
  <c r="C41" i="6" s="1"/>
  <c r="G41" i="3"/>
  <c r="E42" i="3" s="1"/>
  <c r="C10" i="1"/>
  <c r="C8" i="1"/>
  <c r="C11" i="1"/>
  <c r="C12" i="1"/>
  <c r="G40" i="7"/>
  <c r="D41" i="7" s="1"/>
  <c r="B42" i="3" l="1"/>
  <c r="C42" i="3"/>
  <c r="D42" i="3"/>
  <c r="D41" i="6"/>
  <c r="E41" i="7"/>
  <c r="C14" i="1"/>
  <c r="C17" i="2"/>
  <c r="B60" i="9"/>
  <c r="G60" i="9"/>
  <c r="C60" i="9"/>
  <c r="F60" i="9"/>
  <c r="E60" i="9"/>
  <c r="B60" i="8"/>
  <c r="F17" i="11"/>
  <c r="B41" i="6"/>
  <c r="E41" i="6"/>
  <c r="G41" i="6"/>
  <c r="F41" i="6"/>
  <c r="C41" i="7"/>
  <c r="B41" i="7"/>
  <c r="F41" i="7"/>
  <c r="C42" i="5"/>
  <c r="D42" i="5" s="1"/>
  <c r="B44" i="4"/>
  <c r="D44" i="4" s="1"/>
  <c r="D17" i="11"/>
  <c r="H60" i="9" l="1"/>
  <c r="G60" i="8"/>
  <c r="G41" i="7"/>
  <c r="H41" i="6"/>
  <c r="O37" i="9"/>
</calcChain>
</file>

<file path=xl/sharedStrings.xml><?xml version="1.0" encoding="utf-8"?>
<sst xmlns="http://schemas.openxmlformats.org/spreadsheetml/2006/main" count="452" uniqueCount="144">
  <si>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</si>
  <si>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</si>
  <si>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</si>
  <si>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</si>
  <si>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</si>
  <si>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</si>
  <si>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</si>
  <si>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</si>
  <si>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</si>
  <si>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</si>
  <si>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</si>
  <si>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</si>
  <si>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</si>
  <si>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</si>
  <si>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</si>
  <si>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</si>
  <si>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</si>
  <si>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</si>
  <si>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</si>
  <si>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</si>
  <si>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</si>
  <si>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</si>
  <si>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</si>
  <si>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</si>
  <si>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</si>
  <si>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</si>
  <si>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</si>
  <si>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</si>
  <si>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</si>
  <si>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</si>
  <si>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</si>
  <si>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</si>
  <si>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</si>
  <si>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</si>
  <si>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</si>
  <si>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</si>
  <si>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</si>
  <si>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</si>
  <si>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</si>
  <si>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</si>
  <si>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</si>
  <si>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</si>
  <si>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</si>
  <si>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</si>
  <si>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</si>
  <si>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</si>
  <si>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</si>
  <si>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</si>
  <si>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</si>
  <si>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</si>
  <si>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</si>
  <si>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</si>
  <si>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</si>
  <si>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</si>
  <si>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</si>
  <si>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</si>
  <si>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</si>
  <si>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</si>
  <si>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</si>
  <si>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</si>
  <si>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 xml:space="preserve">Minibús o Microbús                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</si>
  <si>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</si>
  <si>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</si>
  <si>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</si>
  <si>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</si>
  <si>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</si>
  <si>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</si>
  <si>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</si>
  <si>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</si>
  <si>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</si>
  <si>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</si>
  <si>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</si>
  <si>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</si>
  <si>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</si>
  <si>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</si>
  <si>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</si>
  <si>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</si>
  <si>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</si>
  <si>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</si>
  <si>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</si>
  <si>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</si>
  <si>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</si>
  <si>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</si>
  <si>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</si>
  <si>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</si>
  <si>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</si>
  <si>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</si>
  <si>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</si>
  <si>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</si>
  <si>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</si>
  <si>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</si>
  <si>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</si>
  <si>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</si>
  <si>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Turismo</t>
  </si>
  <si>
    <t>2.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</si>
  <si>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</si>
  <si>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</si>
  <si>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</si>
  <si>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</si>
  <si>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</si>
  <si>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 xml:space="preserve">2.1.6  Parque Vehicular del Transporte Terrestre de Pasajeros, excepto por Ferrocarril </t>
  </si>
  <si>
    <t>No. de Vehículos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</si>
  <si>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</si>
  <si>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</si>
  <si>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</si>
  <si>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</si>
  <si>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</si>
  <si>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</si>
  <si>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</si>
  <si>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 xml:space="preserve">           según Tipo de Persona y Entidad Federativa</t>
  </si>
  <si>
    <t xml:space="preserve">          según Modalidad de Servicio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</si>
  <si>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</si>
  <si>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</si>
  <si>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</si>
  <si>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</si>
  <si>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</si>
  <si>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</si>
  <si>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            según Modelo y Modalidad de Servicio </t>
  </si>
  <si>
    <t xml:space="preserve"> </t>
  </si>
  <si>
    <t>Demanda Atendida Pasajeros*           
 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</si>
  <si>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</si>
  <si>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</si>
  <si>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</si>
  <si>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</si>
  <si>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</si>
  <si>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</si>
  <si>
    <t xml:space="preserve">Modalidad de Servicio </t>
  </si>
  <si>
    <t xml:space="preserve">            según Clase de Vehículo</t>
  </si>
  <si>
    <t>Clase de Vehículo</t>
  </si>
  <si>
    <t xml:space="preserve">  según Clase de Vehículo y Entidad Federativa</t>
  </si>
  <si>
    <t xml:space="preserve">            según Modelo y Clase de Vehículo</t>
  </si>
  <si>
    <t>*Cifras Estimadas</t>
  </si>
  <si>
    <t>TTPPA</t>
  </si>
  <si>
    <t>*TTPPA: Transportación Terrestre de Pasajeros de y hacia Puertos y Aeropuertos</t>
  </si>
  <si>
    <t>2.1.1  Parque Vehicular del Transporte Terrestre de Pasajeros, excepto por Ferrocarril</t>
  </si>
  <si>
    <t>2.1.2 Composición de las Unidades Vehiculares del Transporte Terrestre de Pasajeros, excepto por Ferrocarril</t>
  </si>
  <si>
    <t xml:space="preserve">2.1.7  Total de Unidades de Transporte Terrestre de Pasajeros, excepto por Ferrocarril </t>
  </si>
  <si>
    <t xml:space="preserve">2.1.8  Total de las Unidades de Transporte Terrestre de Pasajeros, excepto por Ferrocarril </t>
  </si>
  <si>
    <t>Ciudad de México</t>
  </si>
  <si>
    <t>CDMX</t>
  </si>
  <si>
    <t>CAMP</t>
  </si>
  <si>
    <t>TAMS</t>
  </si>
  <si>
    <t>Híbrido</t>
  </si>
  <si>
    <t>Tráfico Pasajeros-km*              
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</si>
</sst>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7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4" fillId="0" borderId="0" xfId="0" applyFont="1"/>
    <xf numFmtId="1" fontId="4" fillId="0" borderId="0" xfId="0" applyNumberFormat="1" applyFont="1"/>
    <xf numFmtId="1" fontId="7" fillId="0" borderId="0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Alignment="1">
      <alignment horizontal="center"/>
    </xf>
    <xf numFmtId="0" fontId="11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/>
    <xf numFmtId="0" fontId="12" fillId="0" borderId="0" xfId="3"/>
    <xf numFmtId="0" fontId="8" fillId="0" borderId="0" xfId="0" applyFont="1" applyAlignment="1">
      <alignment horizontal="left"/>
    </xf>
    <xf numFmtId="0" fontId="6" fillId="0" borderId="0" xfId="0" applyFont="1"/>
    <xf numFmtId="0" fontId="13" fillId="0" borderId="0" xfId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16" fillId="0" borderId="0" xfId="2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3" fontId="3" fillId="4" borderId="0" xfId="1" applyNumberFormat="1" applyFont="1" applyFill="1" applyAlignment="1">
      <alignment horizontal="center"/>
    </xf>
    <xf numFmtId="3" fontId="11" fillId="0" borderId="0" xfId="2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8" fillId="0" borderId="0" xfId="3" applyFont="1"/>
    <xf numFmtId="0" fontId="7" fillId="0" borderId="0" xfId="3" applyFont="1"/>
    <xf numFmtId="169" fontId="12" fillId="0" borderId="0" xfId="4" applyNumberFormat="1" applyFont="1" applyBorder="1" applyAlignment="1">
      <alignment horizontal="center"/>
    </xf>
    <xf numFmtId="0" fontId="10" fillId="0" borderId="0" xfId="3" applyFont="1"/>
    <xf numFmtId="0" fontId="7" fillId="4" borderId="0" xfId="3" applyFont="1" applyFill="1"/>
    <xf numFmtId="0" fontId="4" fillId="0" borderId="0" xfId="3" applyFont="1"/>
    <xf numFmtId="165" fontId="4" fillId="0" borderId="0" xfId="3" applyNumberFormat="1" applyFont="1"/>
    <xf numFmtId="165" fontId="4" fillId="0" borderId="0" xfId="3" applyNumberFormat="1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3" fontId="7" fillId="0" borderId="0" xfId="3" applyNumberFormat="1" applyFont="1" applyFill="1" applyAlignment="1">
      <alignment horizontal="center"/>
    </xf>
    <xf numFmtId="0" fontId="6" fillId="0" borderId="0" xfId="3" applyFont="1" applyFill="1" applyBorder="1" applyAlignment="1">
      <alignment horizontal="center" vertical="top" wrapText="1"/>
    </xf>
    <xf numFmtId="3" fontId="7" fillId="0" borderId="0" xfId="3" applyNumberFormat="1" applyFont="1" applyFill="1" applyAlignment="1">
      <alignment horizontal="center" vertical="center"/>
    </xf>
    <xf numFmtId="0" fontId="7" fillId="4" borderId="0" xfId="3" applyFont="1" applyFill="1" applyAlignment="1">
      <alignment horizontal="right"/>
    </xf>
    <xf numFmtId="0" fontId="17" fillId="0" borderId="0" xfId="3" applyFont="1"/>
    <xf numFmtId="0" fontId="7" fillId="0" borderId="0" xfId="3" applyFont="1" applyAlignment="1">
      <alignment horizontal="center"/>
    </xf>
    <xf numFmtId="0" fontId="4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12" fillId="0" borderId="0" xfId="3" applyFont="1" applyFill="1"/>
    <xf numFmtId="0" fontId="14" fillId="0" borderId="0" xfId="3" applyFont="1" applyFill="1"/>
    <xf numFmtId="0" fontId="15" fillId="0" borderId="0" xfId="3" applyFont="1" applyFill="1"/>
    <xf numFmtId="0" fontId="12" fillId="0" borderId="0" xfId="3" applyFont="1" applyFill="1" applyAlignment="1">
      <alignment horizontal="right"/>
    </xf>
    <xf numFmtId="3" fontId="7" fillId="0" borderId="0" xfId="3" applyNumberFormat="1" applyFont="1" applyFill="1"/>
    <xf numFmtId="166" fontId="7" fillId="0" borderId="0" xfId="3" applyNumberFormat="1" applyFont="1"/>
    <xf numFmtId="167" fontId="7" fillId="0" borderId="0" xfId="3" applyNumberFormat="1" applyFont="1"/>
    <xf numFmtId="168" fontId="7" fillId="0" borderId="0" xfId="3" applyNumberFormat="1" applyFont="1"/>
    <xf numFmtId="0" fontId="7" fillId="0" borderId="0" xfId="0" applyFont="1" applyAlignment="1">
      <alignment horizontal="right"/>
    </xf>
    <xf numFmtId="0" fontId="1" fillId="0" borderId="0" xfId="3" applyFont="1"/>
    <xf numFmtId="0" fontId="5" fillId="5" borderId="0" xfId="2" applyFont="1" applyFill="1" applyBorder="1" applyAlignment="1">
      <alignment horizontal="center" vertical="center" wrapText="1"/>
    </xf>
    <xf numFmtId="3" fontId="5" fillId="5" borderId="0" xfId="2" applyNumberFormat="1" applyFont="1" applyFill="1" applyAlignment="1">
      <alignment horizontal="center" vertical="center" wrapText="1"/>
    </xf>
    <xf numFmtId="0" fontId="6" fillId="6" borderId="0" xfId="0" applyFont="1" applyFill="1" applyBorder="1" applyAlignment="1">
      <alignment horizontal="center"/>
    </xf>
    <xf numFmtId="3" fontId="7" fillId="6" borderId="0" xfId="0" applyNumberFormat="1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3" fontId="5" fillId="5" borderId="0" xfId="2" applyNumberFormat="1" applyFont="1" applyFill="1" applyBorder="1" applyAlignment="1">
      <alignment horizontal="center" vertical="center" wrapText="1"/>
    </xf>
    <xf numFmtId="0" fontId="5" fillId="5" borderId="0" xfId="2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 wrapText="1"/>
    </xf>
    <xf numFmtId="0" fontId="13" fillId="6" borderId="0" xfId="1" applyFont="1" applyFill="1"/>
    <xf numFmtId="3" fontId="3" fillId="6" borderId="0" xfId="1" applyNumberFormat="1" applyFont="1" applyFill="1" applyAlignment="1">
      <alignment horizontal="center"/>
    </xf>
    <xf numFmtId="0" fontId="5" fillId="5" borderId="0" xfId="2" applyFont="1" applyFill="1" applyAlignment="1">
      <alignment horizontal="center" vertical="center"/>
    </xf>
    <xf numFmtId="3" fontId="5" fillId="5" borderId="0" xfId="2" applyNumberFormat="1" applyFont="1" applyFill="1" applyAlignment="1">
      <alignment horizontal="center" vertical="center"/>
    </xf>
    <xf numFmtId="0" fontId="13" fillId="6" borderId="0" xfId="1" applyFont="1" applyFill="1" applyAlignment="1">
      <alignment horizontal="center"/>
    </xf>
    <xf numFmtId="0" fontId="2" fillId="6" borderId="0" xfId="1" applyFont="1" applyFill="1" applyAlignment="1">
      <alignment horizontal="center"/>
    </xf>
    <xf numFmtId="0" fontId="5" fillId="5" borderId="0" xfId="2" applyFont="1" applyFill="1" applyAlignment="1">
      <alignment vertical="center"/>
    </xf>
    <xf numFmtId="1" fontId="5" fillId="5" borderId="0" xfId="2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" fontId="6" fillId="6" borderId="0" xfId="0" applyNumberFormat="1" applyFont="1" applyFill="1" applyAlignment="1">
      <alignment horizontal="center"/>
    </xf>
    <xf numFmtId="165" fontId="7" fillId="6" borderId="0" xfId="0" applyNumberFormat="1" applyFont="1" applyFill="1" applyAlignment="1">
      <alignment horizontal="center"/>
    </xf>
    <xf numFmtId="0" fontId="6" fillId="6" borderId="0" xfId="3" applyFont="1" applyFill="1" applyBorder="1" applyAlignment="1">
      <alignment horizontal="center"/>
    </xf>
    <xf numFmtId="3" fontId="7" fillId="6" borderId="0" xfId="3" applyNumberFormat="1" applyFont="1" applyFill="1" applyAlignment="1">
      <alignment horizontal="center"/>
    </xf>
    <xf numFmtId="3" fontId="13" fillId="6" borderId="0" xfId="1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3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5" borderId="0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5" borderId="0" xfId="2" applyFont="1" applyFill="1" applyAlignment="1">
      <alignment horizontal="center" vertical="center"/>
    </xf>
    <xf numFmtId="2" fontId="5" fillId="5" borderId="0" xfId="2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5" borderId="0" xfId="2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2" applyFont="1" applyFill="1" applyAlignment="1">
      <alignment horizontal="center" vertical="center" wrapText="1"/>
    </xf>
  </cellXfs>
  <cellStyles count="5">
    <cellStyle name="40% - Énfasis3" xfId="1" builtinId="39"/>
    <cellStyle name="Énfasis3" xfId="2" builtinId="37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Clase de Vehículo 2018</a:t>
            </a:r>
            <a:endParaRPr lang="es-ES" sz="1050"/>
          </a:p>
        </c:rich>
      </c:tx>
      <c:layout>
        <c:manualLayout>
          <c:xMode val="edge"/>
          <c:yMode val="edge"/>
          <c:x val="0.146680664916885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34259259259259256"/>
          <c:w val="0.36944444444444446"/>
          <c:h val="0.615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7DA-4B2F-9056-1814F3DDDEE1}"/>
              </c:ext>
            </c:extLst>
          </c:dPt>
          <c:dPt>
            <c:idx val="1"/>
            <c:bubble3D val="0"/>
            <c:explosion val="17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7DA-4B2F-9056-1814F3DDDEE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7DA-4B2F-9056-1814F3DDDEE1}"/>
              </c:ext>
            </c:extLst>
          </c:dPt>
          <c:dPt>
            <c:idx val="3"/>
            <c:bubble3D val="0"/>
            <c:explosion val="6"/>
            <c:spPr>
              <a:solidFill>
                <a:srgbClr val="7030A0"/>
              </a:solidFill>
              <a:ln>
                <a:solidFill>
                  <a:srgbClr val="7030A0">
                    <a:alpha val="96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7DA-4B2F-9056-1814F3DDDEE1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8-67DA-4B2F-9056-1814F3DDDE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1BA1AF4-8F08-4F21-9DEC-C311B9FECE8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DA-4B2F-9056-1814F3DDDEE1}"/>
                </c:ext>
              </c:extLst>
            </c:dLbl>
            <c:dLbl>
              <c:idx val="1"/>
              <c:layout>
                <c:manualLayout>
                  <c:x val="8.0562554680664922E-2"/>
                  <c:y val="0.1064647127442403"/>
                </c:manualLayout>
              </c:layout>
              <c:tx>
                <c:rich>
                  <a:bodyPr/>
                  <a:lstStyle/>
                  <a:p>
                    <a:fld id="{A163F352-649E-4E04-A7A9-60B73C1034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DA-4B2F-9056-1814F3DDDEE1}"/>
                </c:ext>
              </c:extLst>
            </c:dLbl>
            <c:dLbl>
              <c:idx val="2"/>
              <c:layout>
                <c:manualLayout>
                  <c:x val="-5.4313429571303584E-2"/>
                  <c:y val="1.56189851268591E-2"/>
                </c:manualLayout>
              </c:layout>
              <c:tx>
                <c:rich>
                  <a:bodyPr/>
                  <a:lstStyle/>
                  <a:p>
                    <a:fld id="{A190BF0F-F338-4F7D-A4AD-C0C2BE3B0C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7DA-4B2F-9056-1814F3DDDEE1}"/>
                </c:ext>
              </c:extLst>
            </c:dLbl>
            <c:dLbl>
              <c:idx val="3"/>
              <c:layout>
                <c:manualLayout>
                  <c:x val="-5.1452099737532807E-2"/>
                  <c:y val="-9.1940799066783319E-2"/>
                </c:manualLayout>
              </c:layout>
              <c:tx>
                <c:rich>
                  <a:bodyPr/>
                  <a:lstStyle/>
                  <a:p>
                    <a:fld id="{807EFFEB-6723-4637-94FD-ADBFF1FB8A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7DA-4B2F-9056-1814F3DDDEE1}"/>
                </c:ext>
              </c:extLst>
            </c:dLbl>
            <c:dLbl>
              <c:idx val="4"/>
              <c:layout>
                <c:manualLayout>
                  <c:x val="9.2914807524059492E-2"/>
                  <c:y val="3.0198308544765236E-3"/>
                </c:manualLayout>
              </c:layout>
              <c:tx>
                <c:rich>
                  <a:bodyPr/>
                  <a:lstStyle/>
                  <a:p>
                    <a:fld id="{BB169437-D502-4B54-8619-A946F15BBD3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7DA-4B2F-9056-1814F3DDD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'2.1.1'!$A$11:$A$15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                 </c:v>
                </c:pt>
              </c:strCache>
            </c:strRef>
          </c:cat>
          <c:val>
            <c:numRef>
              <c:f>'2.1.1'!$C$11:$C$15</c:f>
              <c:numCache>
                <c:formatCode>#,##0.0</c:formatCode>
                <c:ptCount val="5"/>
                <c:pt idx="0">
                  <c:v>82.952829042170876</c:v>
                </c:pt>
                <c:pt idx="1">
                  <c:v>12.142571919651383</c:v>
                </c:pt>
                <c:pt idx="2">
                  <c:v>4.3542422611503673</c:v>
                </c:pt>
                <c:pt idx="3">
                  <c:v>0.13541901769127937</c:v>
                </c:pt>
                <c:pt idx="4">
                  <c:v>0.41493775933609961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DA-4B2F-9056-1814F3DDD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22222222222223"/>
          <c:y val="0.3740401720618256"/>
          <c:w val="0.34166666666666667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2018</a:t>
            </a:r>
            <a:endParaRPr lang="es-ES" sz="1050"/>
          </a:p>
        </c:rich>
      </c:tx>
      <c:layout>
        <c:manualLayout>
          <c:xMode val="edge"/>
          <c:yMode val="edge"/>
          <c:x val="0.166960438261647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19E-2"/>
          <c:y val="0.30555555555555558"/>
          <c:w val="0.38133874239350912"/>
          <c:h val="0.6527777777777777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017-4287-91B0-2AC7CD101230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017-4287-91B0-2AC7CD101230}"/>
              </c:ext>
            </c:extLst>
          </c:dPt>
          <c:dLbls>
            <c:dLbl>
              <c:idx val="0"/>
              <c:layout>
                <c:manualLayout>
                  <c:x val="-1.9640638226509719E-2"/>
                  <c:y val="8.1277704870224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7-4287-91B0-2AC7CD101230}"/>
                </c:ext>
              </c:extLst>
            </c:dLbl>
            <c:dLbl>
              <c:idx val="1"/>
              <c:layout>
                <c:manualLayout>
                  <c:x val="2.8263404194151186E-3"/>
                  <c:y val="-0.1805555555555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7-4287-91B0-2AC7CD101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6.1928158474973527</c:v>
                </c:pt>
                <c:pt idx="1">
                  <c:v>93.807184152502643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287-91B0-2AC7CD10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'2.1.7'!$A$8:$A$57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'2.1.7'!$B$8:$B$57</c:f>
              <c:numCache>
                <c:formatCode>#,##0</c:formatCode>
                <c:ptCount val="5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117</c:v>
                </c:pt>
                <c:pt idx="8">
                  <c:v>161</c:v>
                </c:pt>
                <c:pt idx="9">
                  <c:v>247</c:v>
                </c:pt>
                <c:pt idx="10">
                  <c:v>327</c:v>
                </c:pt>
                <c:pt idx="11">
                  <c:v>351</c:v>
                </c:pt>
                <c:pt idx="12">
                  <c:v>284</c:v>
                </c:pt>
                <c:pt idx="13">
                  <c:v>121</c:v>
                </c:pt>
                <c:pt idx="14">
                  <c:v>226</c:v>
                </c:pt>
                <c:pt idx="15">
                  <c:v>331</c:v>
                </c:pt>
                <c:pt idx="16">
                  <c:v>247</c:v>
                </c:pt>
                <c:pt idx="17">
                  <c:v>102</c:v>
                </c:pt>
                <c:pt idx="18">
                  <c:v>121</c:v>
                </c:pt>
                <c:pt idx="19">
                  <c:v>161</c:v>
                </c:pt>
                <c:pt idx="20">
                  <c:v>444</c:v>
                </c:pt>
                <c:pt idx="21">
                  <c:v>863</c:v>
                </c:pt>
                <c:pt idx="22">
                  <c:v>1104</c:v>
                </c:pt>
                <c:pt idx="23">
                  <c:v>1514</c:v>
                </c:pt>
                <c:pt idx="24">
                  <c:v>1186</c:v>
                </c:pt>
                <c:pt idx="25">
                  <c:v>405</c:v>
                </c:pt>
                <c:pt idx="26">
                  <c:v>163</c:v>
                </c:pt>
                <c:pt idx="27">
                  <c:v>454</c:v>
                </c:pt>
                <c:pt idx="28">
                  <c:v>818</c:v>
                </c:pt>
                <c:pt idx="29">
                  <c:v>798</c:v>
                </c:pt>
                <c:pt idx="30">
                  <c:v>1992</c:v>
                </c:pt>
                <c:pt idx="31">
                  <c:v>2857</c:v>
                </c:pt>
                <c:pt idx="32">
                  <c:v>1828</c:v>
                </c:pt>
                <c:pt idx="33">
                  <c:v>2587</c:v>
                </c:pt>
                <c:pt idx="34">
                  <c:v>1641</c:v>
                </c:pt>
                <c:pt idx="35">
                  <c:v>1958</c:v>
                </c:pt>
                <c:pt idx="36">
                  <c:v>2091</c:v>
                </c:pt>
                <c:pt idx="37">
                  <c:v>1825</c:v>
                </c:pt>
                <c:pt idx="38">
                  <c:v>2265</c:v>
                </c:pt>
                <c:pt idx="39">
                  <c:v>1598</c:v>
                </c:pt>
                <c:pt idx="40">
                  <c:v>690</c:v>
                </c:pt>
                <c:pt idx="41">
                  <c:v>1868</c:v>
                </c:pt>
                <c:pt idx="42">
                  <c:v>1686</c:v>
                </c:pt>
                <c:pt idx="43">
                  <c:v>1567</c:v>
                </c:pt>
                <c:pt idx="44">
                  <c:v>1863</c:v>
                </c:pt>
                <c:pt idx="45">
                  <c:v>1808</c:v>
                </c:pt>
                <c:pt idx="46">
                  <c:v>1489</c:v>
                </c:pt>
                <c:pt idx="47">
                  <c:v>2521</c:v>
                </c:pt>
                <c:pt idx="48">
                  <c:v>1606</c:v>
                </c:pt>
                <c:pt idx="49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D46-B478-A0688F43B15B}"/>
            </c:ext>
          </c:extLst>
        </c:ser>
        <c:ser>
          <c:idx val="1"/>
          <c:order val="1"/>
          <c:tx>
            <c:strRef>
              <c:f>'2.1.7'!$C$5:$C$6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'2.1.7'!$C$8:$C$57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8</c:v>
                </c:pt>
                <c:pt idx="22">
                  <c:v>27</c:v>
                </c:pt>
                <c:pt idx="23">
                  <c:v>71</c:v>
                </c:pt>
                <c:pt idx="24">
                  <c:v>55</c:v>
                </c:pt>
                <c:pt idx="25">
                  <c:v>46</c:v>
                </c:pt>
                <c:pt idx="26">
                  <c:v>15</c:v>
                </c:pt>
                <c:pt idx="27">
                  <c:v>25</c:v>
                </c:pt>
                <c:pt idx="28">
                  <c:v>39</c:v>
                </c:pt>
                <c:pt idx="29">
                  <c:v>26</c:v>
                </c:pt>
                <c:pt idx="30">
                  <c:v>48</c:v>
                </c:pt>
                <c:pt idx="31">
                  <c:v>61</c:v>
                </c:pt>
                <c:pt idx="32">
                  <c:v>64</c:v>
                </c:pt>
                <c:pt idx="33">
                  <c:v>79</c:v>
                </c:pt>
                <c:pt idx="34">
                  <c:v>87</c:v>
                </c:pt>
                <c:pt idx="35">
                  <c:v>162</c:v>
                </c:pt>
                <c:pt idx="36">
                  <c:v>308</c:v>
                </c:pt>
                <c:pt idx="37">
                  <c:v>188</c:v>
                </c:pt>
                <c:pt idx="38">
                  <c:v>398</c:v>
                </c:pt>
                <c:pt idx="39">
                  <c:v>530</c:v>
                </c:pt>
                <c:pt idx="40">
                  <c:v>312</c:v>
                </c:pt>
                <c:pt idx="41">
                  <c:v>469</c:v>
                </c:pt>
                <c:pt idx="42">
                  <c:v>322</c:v>
                </c:pt>
                <c:pt idx="43">
                  <c:v>310</c:v>
                </c:pt>
                <c:pt idx="44">
                  <c:v>396</c:v>
                </c:pt>
                <c:pt idx="45">
                  <c:v>772</c:v>
                </c:pt>
                <c:pt idx="46">
                  <c:v>542</c:v>
                </c:pt>
                <c:pt idx="47">
                  <c:v>706</c:v>
                </c:pt>
                <c:pt idx="48">
                  <c:v>762</c:v>
                </c:pt>
                <c:pt idx="49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D46-B478-A0688F43B15B}"/>
            </c:ext>
          </c:extLst>
        </c:ser>
        <c:ser>
          <c:idx val="2"/>
          <c:order val="2"/>
          <c:tx>
            <c:strRef>
              <c:f>'2.1.7'!$D$5:$D$6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'2.1.7'!$A$8:$A$57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'2.1.7'!$D$8:$D$57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36</c:v>
                </c:pt>
                <c:pt idx="21">
                  <c:v>41</c:v>
                </c:pt>
                <c:pt idx="22">
                  <c:v>71</c:v>
                </c:pt>
                <c:pt idx="23">
                  <c:v>74</c:v>
                </c:pt>
                <c:pt idx="24">
                  <c:v>65</c:v>
                </c:pt>
                <c:pt idx="25">
                  <c:v>41</c:v>
                </c:pt>
                <c:pt idx="26">
                  <c:v>10</c:v>
                </c:pt>
                <c:pt idx="27">
                  <c:v>19</c:v>
                </c:pt>
                <c:pt idx="28">
                  <c:v>39</c:v>
                </c:pt>
                <c:pt idx="29">
                  <c:v>58</c:v>
                </c:pt>
                <c:pt idx="30">
                  <c:v>54</c:v>
                </c:pt>
                <c:pt idx="31">
                  <c:v>29</c:v>
                </c:pt>
                <c:pt idx="32">
                  <c:v>28</c:v>
                </c:pt>
                <c:pt idx="33">
                  <c:v>41</c:v>
                </c:pt>
                <c:pt idx="34">
                  <c:v>31</c:v>
                </c:pt>
                <c:pt idx="35">
                  <c:v>52</c:v>
                </c:pt>
                <c:pt idx="36">
                  <c:v>87</c:v>
                </c:pt>
                <c:pt idx="37">
                  <c:v>75</c:v>
                </c:pt>
                <c:pt idx="38">
                  <c:v>190</c:v>
                </c:pt>
                <c:pt idx="39">
                  <c:v>114</c:v>
                </c:pt>
                <c:pt idx="40">
                  <c:v>43</c:v>
                </c:pt>
                <c:pt idx="41">
                  <c:v>101</c:v>
                </c:pt>
                <c:pt idx="42">
                  <c:v>87</c:v>
                </c:pt>
                <c:pt idx="43">
                  <c:v>131</c:v>
                </c:pt>
                <c:pt idx="44">
                  <c:v>125</c:v>
                </c:pt>
                <c:pt idx="45">
                  <c:v>190</c:v>
                </c:pt>
                <c:pt idx="46">
                  <c:v>134</c:v>
                </c:pt>
                <c:pt idx="47">
                  <c:v>205</c:v>
                </c:pt>
                <c:pt idx="48">
                  <c:v>194</c:v>
                </c:pt>
                <c:pt idx="4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D46-B478-A0688F43B15B}"/>
            </c:ext>
          </c:extLst>
        </c:ser>
        <c:ser>
          <c:idx val="3"/>
          <c:order val="3"/>
          <c:tx>
            <c:strRef>
              <c:f>'2.1.7'!$E$5:$E$6</c:f>
              <c:strCache>
                <c:ptCount val="2"/>
                <c:pt idx="0">
                  <c:v>Midibús</c:v>
                </c:pt>
              </c:strCache>
            </c:strRef>
          </c:tx>
          <c:invertIfNegative val="0"/>
          <c:cat>
            <c:numRef>
              <c:f>'2.1.7'!$A$8:$A$57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'2.1.7'!$E$8:$E$57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7</c:v>
                </c:pt>
                <c:pt idx="35">
                  <c:v>8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D46-B478-A0688F43B15B}"/>
            </c:ext>
          </c:extLst>
        </c:ser>
        <c:ser>
          <c:idx val="4"/>
          <c:order val="4"/>
          <c:tx>
            <c:strRef>
              <c:f>'2.1.7'!$F$5:$F$6</c:f>
              <c:strCache>
                <c:ptCount val="2"/>
                <c:pt idx="0">
                  <c:v>Minibús</c:v>
                </c:pt>
              </c:strCache>
            </c:strRef>
          </c:tx>
          <c:invertIfNegative val="0"/>
          <c:cat>
            <c:numRef>
              <c:f>'2.1.7'!$A$8:$A$57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'2.1.7'!$F$8:$F$57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23</c:v>
                </c:pt>
                <c:pt idx="20">
                  <c:v>39</c:v>
                </c:pt>
                <c:pt idx="21">
                  <c:v>63</c:v>
                </c:pt>
                <c:pt idx="22">
                  <c:v>92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D46-B478-A0688F43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32224"/>
        <c:axId val="425424776"/>
      </c:barChart>
      <c:catAx>
        <c:axId val="4254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425424776"/>
        <c:crosses val="autoZero"/>
        <c:auto val="1"/>
        <c:lblAlgn val="ctr"/>
        <c:lblOffset val="100"/>
        <c:noMultiLvlLbl val="0"/>
      </c:catAx>
      <c:valAx>
        <c:axId val="425424776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3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Clase de Vehículo</a:t>
            </a:r>
            <a:r>
              <a:rPr lang="en-US" sz="1200" baseline="0"/>
              <a:t> 2018</a:t>
            </a:r>
            <a:endParaRPr lang="en-US" sz="1200"/>
          </a:p>
        </c:rich>
      </c:tx>
      <c:layout>
        <c:manualLayout>
          <c:xMode val="edge"/>
          <c:yMode val="edge"/>
          <c:x val="0.14574265592353042"/>
          <c:y val="4.625840251654862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63989901457633E-2"/>
          <c:y val="0.36158377989898444"/>
          <c:w val="0.35886008473425246"/>
          <c:h val="0.594343113572648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F53-4511-8D40-1686EB5E37C5}"/>
              </c:ext>
            </c:extLst>
          </c:dPt>
          <c:dPt>
            <c:idx val="1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F53-4511-8D40-1686EB5E37C5}"/>
              </c:ext>
            </c:extLst>
          </c:dPt>
          <c:dPt>
            <c:idx val="2"/>
            <c:bubble3D val="0"/>
            <c:explosion val="14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F53-4511-8D40-1686EB5E37C5}"/>
              </c:ext>
            </c:extLst>
          </c:dPt>
          <c:dPt>
            <c:idx val="3"/>
            <c:bubble3D val="0"/>
            <c:explosion val="14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F53-4511-8D40-1686EB5E37C5}"/>
              </c:ext>
            </c:extLst>
          </c:dPt>
          <c:dPt>
            <c:idx val="4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53-4511-8D40-1686EB5E37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986AB3F-2E37-4D23-9385-33993FEB0F0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53-4511-8D40-1686EB5E37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CD61F6-16E0-4E14-9158-C19A79E4ED8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53-4511-8D40-1686EB5E37C5}"/>
                </c:ext>
              </c:extLst>
            </c:dLbl>
            <c:dLbl>
              <c:idx val="2"/>
              <c:layout>
                <c:manualLayout>
                  <c:x val="-5.9829278755801747E-2"/>
                  <c:y val="-4.5163972062434582E-3"/>
                </c:manualLayout>
              </c:layout>
              <c:tx>
                <c:rich>
                  <a:bodyPr/>
                  <a:lstStyle/>
                  <a:p>
                    <a:fld id="{E9C635A8-6ECC-4803-BC72-BA8DF94C3A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53-4511-8D40-1686EB5E37C5}"/>
                </c:ext>
              </c:extLst>
            </c:dLbl>
            <c:dLbl>
              <c:idx val="3"/>
              <c:layout>
                <c:manualLayout>
                  <c:x val="3.839129333277938E-2"/>
                  <c:y val="-2.7412809185515589E-2"/>
                </c:manualLayout>
              </c:layout>
              <c:tx>
                <c:rich>
                  <a:bodyPr/>
                  <a:lstStyle/>
                  <a:p>
                    <a:fld id="{D504A427-61F0-42A8-8CB2-9B8A901094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53-4511-8D40-1686EB5E37C5}"/>
                </c:ext>
              </c:extLst>
            </c:dLbl>
            <c:dLbl>
              <c:idx val="4"/>
              <c:layout>
                <c:manualLayout>
                  <c:x val="7.9924121021503425E-2"/>
                  <c:y val="4.6585662176768697E-2"/>
                </c:manualLayout>
              </c:layout>
              <c:tx>
                <c:rich>
                  <a:bodyPr/>
                  <a:lstStyle/>
                  <a:p>
                    <a:fld id="{94F6D289-D80B-4266-A7BC-D8BC20C2F00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53-4511-8D40-1686EB5E3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'2.1.7'!$B$5:$F$6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'2.1.7'!$B$60:$F$60</c:f>
              <c:numCache>
                <c:formatCode>0.0</c:formatCode>
                <c:ptCount val="5"/>
                <c:pt idx="0">
                  <c:v>82.952829042170876</c:v>
                </c:pt>
                <c:pt idx="1">
                  <c:v>12.142571919651383</c:v>
                </c:pt>
                <c:pt idx="2">
                  <c:v>4.3542422611503673</c:v>
                </c:pt>
                <c:pt idx="3">
                  <c:v>0.13541901769127937</c:v>
                </c:pt>
                <c:pt idx="4">
                  <c:v>0.41493775933609961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53-4511-8D40-1686EB5E3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27024901314482"/>
          <c:y val="0.32249086667484222"/>
          <c:w val="0.21265852156530421"/>
          <c:h val="0.50018501935038606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2"/>
                <c:pt idx="0">
                  <c:v>De Lujo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'2.1.8'!$B$8:$B$57</c:f>
              <c:numCache>
                <c:formatCode>#,##0</c:formatCode>
                <c:ptCount val="50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0</c:v>
                </c:pt>
                <c:pt idx="18" formatCode="General">
                  <c:v>0</c:v>
                </c:pt>
                <c:pt idx="19">
                  <c:v>0</c:v>
                </c:pt>
                <c:pt idx="20" formatCode="General">
                  <c:v>0</c:v>
                </c:pt>
                <c:pt idx="21">
                  <c:v>18</c:v>
                </c:pt>
                <c:pt idx="22" formatCode="General">
                  <c:v>2</c:v>
                </c:pt>
                <c:pt idx="23">
                  <c:v>14</c:v>
                </c:pt>
                <c:pt idx="24" formatCode="General">
                  <c:v>0</c:v>
                </c:pt>
                <c:pt idx="25">
                  <c:v>0</c:v>
                </c:pt>
                <c:pt idx="26" formatCode="General">
                  <c:v>2</c:v>
                </c:pt>
                <c:pt idx="27">
                  <c:v>0</c:v>
                </c:pt>
                <c:pt idx="28" formatCode="General">
                  <c:v>29</c:v>
                </c:pt>
                <c:pt idx="29">
                  <c:v>11</c:v>
                </c:pt>
                <c:pt idx="30" formatCode="General">
                  <c:v>9</c:v>
                </c:pt>
                <c:pt idx="31">
                  <c:v>30</c:v>
                </c:pt>
                <c:pt idx="32" formatCode="General">
                  <c:v>0</c:v>
                </c:pt>
                <c:pt idx="33">
                  <c:v>12</c:v>
                </c:pt>
                <c:pt idx="34" formatCode="General">
                  <c:v>12</c:v>
                </c:pt>
                <c:pt idx="35">
                  <c:v>10</c:v>
                </c:pt>
                <c:pt idx="36" formatCode="General">
                  <c:v>14</c:v>
                </c:pt>
                <c:pt idx="37">
                  <c:v>21</c:v>
                </c:pt>
                <c:pt idx="38" formatCode="General">
                  <c:v>8</c:v>
                </c:pt>
                <c:pt idx="39">
                  <c:v>62</c:v>
                </c:pt>
                <c:pt idx="40" formatCode="General">
                  <c:v>53</c:v>
                </c:pt>
                <c:pt idx="41">
                  <c:v>218</c:v>
                </c:pt>
                <c:pt idx="42" formatCode="General">
                  <c:v>90</c:v>
                </c:pt>
                <c:pt idx="43">
                  <c:v>97</c:v>
                </c:pt>
                <c:pt idx="44" formatCode="General">
                  <c:v>122</c:v>
                </c:pt>
                <c:pt idx="45">
                  <c:v>80</c:v>
                </c:pt>
                <c:pt idx="46" formatCode="General">
                  <c:v>110</c:v>
                </c:pt>
                <c:pt idx="47">
                  <c:v>232</c:v>
                </c:pt>
                <c:pt idx="48" formatCode="General">
                  <c:v>48</c:v>
                </c:pt>
                <c:pt idx="4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0-490C-838D-3FD6CC79D222}"/>
            </c:ext>
          </c:extLst>
        </c:ser>
        <c:ser>
          <c:idx val="1"/>
          <c:order val="1"/>
          <c:tx>
            <c:strRef>
              <c:f>'2.1.8'!$C$5:$C$6</c:f>
              <c:strCache>
                <c:ptCount val="2"/>
                <c:pt idx="0">
                  <c:v>Económico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'2.1.8'!$C$8:$C$57</c:f>
              <c:numCache>
                <c:formatCode>#,##0</c:formatCode>
                <c:ptCount val="50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117</c:v>
                </c:pt>
                <c:pt idx="8">
                  <c:v>155</c:v>
                </c:pt>
                <c:pt idx="9">
                  <c:v>240</c:v>
                </c:pt>
                <c:pt idx="10">
                  <c:v>315</c:v>
                </c:pt>
                <c:pt idx="11">
                  <c:v>345</c:v>
                </c:pt>
                <c:pt idx="12">
                  <c:v>271</c:v>
                </c:pt>
                <c:pt idx="13">
                  <c:v>121</c:v>
                </c:pt>
                <c:pt idx="14">
                  <c:v>206</c:v>
                </c:pt>
                <c:pt idx="15">
                  <c:v>296</c:v>
                </c:pt>
                <c:pt idx="16">
                  <c:v>214</c:v>
                </c:pt>
                <c:pt idx="17">
                  <c:v>92</c:v>
                </c:pt>
                <c:pt idx="18">
                  <c:v>115</c:v>
                </c:pt>
                <c:pt idx="19">
                  <c:v>168</c:v>
                </c:pt>
                <c:pt idx="20">
                  <c:v>391</c:v>
                </c:pt>
                <c:pt idx="21">
                  <c:v>737</c:v>
                </c:pt>
                <c:pt idx="22">
                  <c:v>935</c:v>
                </c:pt>
                <c:pt idx="23">
                  <c:v>1091</c:v>
                </c:pt>
                <c:pt idx="24">
                  <c:v>1002</c:v>
                </c:pt>
                <c:pt idx="25">
                  <c:v>371</c:v>
                </c:pt>
                <c:pt idx="26">
                  <c:v>135</c:v>
                </c:pt>
                <c:pt idx="27">
                  <c:v>362</c:v>
                </c:pt>
                <c:pt idx="28">
                  <c:v>700</c:v>
                </c:pt>
                <c:pt idx="29">
                  <c:v>664</c:v>
                </c:pt>
                <c:pt idx="30">
                  <c:v>1700</c:v>
                </c:pt>
                <c:pt idx="31">
                  <c:v>2506</c:v>
                </c:pt>
                <c:pt idx="32">
                  <c:v>1651</c:v>
                </c:pt>
                <c:pt idx="33">
                  <c:v>2247</c:v>
                </c:pt>
                <c:pt idx="34">
                  <c:v>1410</c:v>
                </c:pt>
                <c:pt idx="35">
                  <c:v>1666</c:v>
                </c:pt>
                <c:pt idx="36">
                  <c:v>1646</c:v>
                </c:pt>
                <c:pt idx="37">
                  <c:v>1366</c:v>
                </c:pt>
                <c:pt idx="38">
                  <c:v>1464</c:v>
                </c:pt>
                <c:pt idx="39">
                  <c:v>1017</c:v>
                </c:pt>
                <c:pt idx="40">
                  <c:v>373</c:v>
                </c:pt>
                <c:pt idx="41">
                  <c:v>1019</c:v>
                </c:pt>
                <c:pt idx="42">
                  <c:v>953</c:v>
                </c:pt>
                <c:pt idx="43">
                  <c:v>925</c:v>
                </c:pt>
                <c:pt idx="44">
                  <c:v>1141</c:v>
                </c:pt>
                <c:pt idx="45">
                  <c:v>1176</c:v>
                </c:pt>
                <c:pt idx="46">
                  <c:v>1092</c:v>
                </c:pt>
                <c:pt idx="47">
                  <c:v>1316</c:v>
                </c:pt>
                <c:pt idx="48">
                  <c:v>879</c:v>
                </c:pt>
                <c:pt idx="49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0-490C-838D-3FD6CC79D222}"/>
            </c:ext>
          </c:extLst>
        </c:ser>
        <c:ser>
          <c:idx val="2"/>
          <c:order val="2"/>
          <c:tx>
            <c:strRef>
              <c:f>'2.1.8'!$D$5:$D$6</c:f>
              <c:strCache>
                <c:ptCount val="2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'2.1.8'!$D$8:$D$57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6</c:v>
                </c:pt>
                <c:pt idx="36">
                  <c:v>23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0</c:v>
                </c:pt>
                <c:pt idx="41">
                  <c:v>27</c:v>
                </c:pt>
                <c:pt idx="42">
                  <c:v>30</c:v>
                </c:pt>
                <c:pt idx="43">
                  <c:v>18</c:v>
                </c:pt>
                <c:pt idx="44">
                  <c:v>3</c:v>
                </c:pt>
                <c:pt idx="45">
                  <c:v>9</c:v>
                </c:pt>
                <c:pt idx="46">
                  <c:v>30</c:v>
                </c:pt>
                <c:pt idx="47">
                  <c:v>10</c:v>
                </c:pt>
                <c:pt idx="48">
                  <c:v>232</c:v>
                </c:pt>
                <c:pt idx="4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0-490C-838D-3FD6CC79D222}"/>
            </c:ext>
          </c:extLst>
        </c:ser>
        <c:ser>
          <c:idx val="3"/>
          <c:order val="3"/>
          <c:tx>
            <c:strRef>
              <c:f>'2.1.8'!$E$5:$E$6</c:f>
              <c:strCache>
                <c:ptCount val="2"/>
                <c:pt idx="0">
                  <c:v>Mixto</c:v>
                </c:pt>
              </c:strCache>
            </c:strRef>
          </c:tx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'2.1.8'!$E$8:$E$57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8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0-490C-838D-3FD6CC79D222}"/>
            </c:ext>
          </c:extLst>
        </c:ser>
        <c:ser>
          <c:idx val="4"/>
          <c:order val="4"/>
          <c:tx>
            <c:strRef>
              <c:f>'2.1.8'!$F$5:$F$6</c:f>
              <c:strCache>
                <c:ptCount val="2"/>
                <c:pt idx="0">
                  <c:v>Primera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'2.1.8'!$F$8:$F$57</c:f>
              <c:numCache>
                <c:formatCode>#,##0</c:formatCode>
                <c:ptCount val="5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15</c:v>
                </c:pt>
                <c:pt idx="13">
                  <c:v>2</c:v>
                </c:pt>
                <c:pt idx="14">
                  <c:v>19</c:v>
                </c:pt>
                <c:pt idx="15">
                  <c:v>30</c:v>
                </c:pt>
                <c:pt idx="16">
                  <c:v>31</c:v>
                </c:pt>
                <c:pt idx="17">
                  <c:v>15</c:v>
                </c:pt>
                <c:pt idx="18">
                  <c:v>32</c:v>
                </c:pt>
                <c:pt idx="19">
                  <c:v>47</c:v>
                </c:pt>
                <c:pt idx="20">
                  <c:v>128</c:v>
                </c:pt>
                <c:pt idx="21">
                  <c:v>205</c:v>
                </c:pt>
                <c:pt idx="22">
                  <c:v>301</c:v>
                </c:pt>
                <c:pt idx="23">
                  <c:v>465</c:v>
                </c:pt>
                <c:pt idx="24">
                  <c:v>184</c:v>
                </c:pt>
                <c:pt idx="25">
                  <c:v>50</c:v>
                </c:pt>
                <c:pt idx="26">
                  <c:v>27</c:v>
                </c:pt>
                <c:pt idx="27">
                  <c:v>93</c:v>
                </c:pt>
                <c:pt idx="28">
                  <c:v>97</c:v>
                </c:pt>
                <c:pt idx="29">
                  <c:v>143</c:v>
                </c:pt>
                <c:pt idx="30">
                  <c:v>288</c:v>
                </c:pt>
                <c:pt idx="31">
                  <c:v>317</c:v>
                </c:pt>
                <c:pt idx="32">
                  <c:v>170</c:v>
                </c:pt>
                <c:pt idx="33">
                  <c:v>323</c:v>
                </c:pt>
                <c:pt idx="34">
                  <c:v>219</c:v>
                </c:pt>
                <c:pt idx="35">
                  <c:v>282</c:v>
                </c:pt>
                <c:pt idx="36">
                  <c:v>406</c:v>
                </c:pt>
                <c:pt idx="37">
                  <c:v>435</c:v>
                </c:pt>
                <c:pt idx="38">
                  <c:v>781</c:v>
                </c:pt>
                <c:pt idx="39">
                  <c:v>512</c:v>
                </c:pt>
                <c:pt idx="40">
                  <c:v>264</c:v>
                </c:pt>
                <c:pt idx="41">
                  <c:v>607</c:v>
                </c:pt>
                <c:pt idx="42">
                  <c:v>580</c:v>
                </c:pt>
                <c:pt idx="43">
                  <c:v>516</c:v>
                </c:pt>
                <c:pt idx="44">
                  <c:v>587</c:v>
                </c:pt>
                <c:pt idx="45">
                  <c:v>538</c:v>
                </c:pt>
                <c:pt idx="46">
                  <c:v>218</c:v>
                </c:pt>
                <c:pt idx="47">
                  <c:v>932</c:v>
                </c:pt>
                <c:pt idx="48">
                  <c:v>412</c:v>
                </c:pt>
                <c:pt idx="49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0-490C-838D-3FD6CC79D222}"/>
            </c:ext>
          </c:extLst>
        </c:ser>
        <c:ser>
          <c:idx val="5"/>
          <c:order val="5"/>
          <c:tx>
            <c:strRef>
              <c:f>'2.1.8'!$G$5:$G$6</c:f>
              <c:strCache>
                <c:ptCount val="2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'2.1.8'!$A$8:$A$57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'2.1.8'!$G$8:$G$57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17</c:v>
                </c:pt>
                <c:pt idx="22">
                  <c:v>38</c:v>
                </c:pt>
                <c:pt idx="23">
                  <c:v>98</c:v>
                </c:pt>
                <c:pt idx="24">
                  <c:v>113</c:v>
                </c:pt>
                <c:pt idx="25">
                  <c:v>71</c:v>
                </c:pt>
                <c:pt idx="26">
                  <c:v>24</c:v>
                </c:pt>
                <c:pt idx="27">
                  <c:v>41</c:v>
                </c:pt>
                <c:pt idx="28">
                  <c:v>63</c:v>
                </c:pt>
                <c:pt idx="29">
                  <c:v>67</c:v>
                </c:pt>
                <c:pt idx="30">
                  <c:v>92</c:v>
                </c:pt>
                <c:pt idx="31">
                  <c:v>97</c:v>
                </c:pt>
                <c:pt idx="32">
                  <c:v>100</c:v>
                </c:pt>
                <c:pt idx="33">
                  <c:v>125</c:v>
                </c:pt>
                <c:pt idx="34">
                  <c:v>122</c:v>
                </c:pt>
                <c:pt idx="35">
                  <c:v>216</c:v>
                </c:pt>
                <c:pt idx="36">
                  <c:v>400</c:v>
                </c:pt>
                <c:pt idx="37">
                  <c:v>266</c:v>
                </c:pt>
                <c:pt idx="38">
                  <c:v>588</c:v>
                </c:pt>
                <c:pt idx="39">
                  <c:v>651</c:v>
                </c:pt>
                <c:pt idx="40">
                  <c:v>355</c:v>
                </c:pt>
                <c:pt idx="41">
                  <c:v>567</c:v>
                </c:pt>
                <c:pt idx="42">
                  <c:v>442</c:v>
                </c:pt>
                <c:pt idx="43">
                  <c:v>452</c:v>
                </c:pt>
                <c:pt idx="44">
                  <c:v>531</c:v>
                </c:pt>
                <c:pt idx="45">
                  <c:v>967</c:v>
                </c:pt>
                <c:pt idx="46">
                  <c:v>715</c:v>
                </c:pt>
                <c:pt idx="47">
                  <c:v>941</c:v>
                </c:pt>
                <c:pt idx="48">
                  <c:v>991</c:v>
                </c:pt>
                <c:pt idx="4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0-490C-838D-3FD6CC79D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27520"/>
        <c:axId val="425427128"/>
      </c:barChart>
      <c:catAx>
        <c:axId val="4254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425427128"/>
        <c:crosses val="autoZero"/>
        <c:auto val="1"/>
        <c:lblAlgn val="ctr"/>
        <c:lblOffset val="100"/>
        <c:noMultiLvlLbl val="0"/>
      </c:catAx>
      <c:valAx>
        <c:axId val="425427128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2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84989339132785"/>
          <c:y val="0.91231439820022497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2018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A6A-499B-AAAC-7ADE10FA6F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A6A-499B-AAAC-7ADE10FA6F8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6A-499B-AAAC-7ADE10FA6F8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6A-499B-AAAC-7ADE10FA6F83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A6A-499B-AAAC-7ADE10FA6F83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A6A-499B-AAAC-7ADE10FA6F83}"/>
              </c:ext>
            </c:extLst>
          </c:dPt>
          <c:dLbls>
            <c:dLbl>
              <c:idx val="0"/>
              <c:layout>
                <c:manualLayout>
                  <c:x val="5.7573490813648293E-2"/>
                  <c:y val="6.9655876348789737E-3"/>
                </c:manualLayout>
              </c:layout>
              <c:tx>
                <c:rich>
                  <a:bodyPr/>
                  <a:lstStyle/>
                  <a:p>
                    <a:fld id="{D398F9CA-248C-4316-9CA7-A16545A7F1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6A-499B-AAAC-7ADE10FA6F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62F9C8-7598-4651-8118-B78DF4D8C9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6A-499B-AAAC-7ADE10FA6F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331118-0402-4324-8139-1DB9441FD3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6A-499B-AAAC-7ADE10FA6F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0ABEB0-51EE-42A5-858C-649068EE5E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6A-499B-AAAC-7ADE10FA6F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35A2DC-3E80-454E-9B1B-4A5EEC05042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6A-499B-AAAC-7ADE10FA6F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574233-3922-43C4-BCB1-1158438F850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6A-499B-AAAC-7ADE10FA6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'2.1.8'!$B$5:$G$5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'2.1.8'!$B$60:$G$60</c:f>
              <c:numCache>
                <c:formatCode>#,##0.0</c:formatCode>
                <c:ptCount val="6"/>
                <c:pt idx="0">
                  <c:v>2.3819857983645552</c:v>
                </c:pt>
                <c:pt idx="1">
                  <c:v>61.528845986909495</c:v>
                </c:pt>
                <c:pt idx="2">
                  <c:v>0.81077796489522391</c:v>
                </c:pt>
                <c:pt idx="3">
                  <c:v>0.16840570148787307</c:v>
                </c:pt>
                <c:pt idx="4">
                  <c:v>18.795465199048596</c:v>
                </c:pt>
                <c:pt idx="5">
                  <c:v>16.314519349294258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6A-499B-AAAC-7ADE10FA6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529243219597536"/>
          <c:y val="0.29051509186351704"/>
          <c:w val="0.22260608048993874"/>
          <c:h val="0.60717774861475637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2018</a:t>
            </a:r>
          </a:p>
        </c:rich>
      </c:tx>
      <c:layout>
        <c:manualLayout>
          <c:xMode val="edge"/>
          <c:yMode val="edge"/>
          <c:x val="0.20805515668937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C970-45BD-9F52-FBA8F088F530}"/>
              </c:ext>
            </c:extLst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35</c:v>
                </c:pt>
                <c:pt idx="2">
                  <c:v>1</c:v>
                </c:pt>
                <c:pt idx="3">
                  <c:v>40</c:v>
                </c:pt>
                <c:pt idx="4">
                  <c:v>78</c:v>
                </c:pt>
                <c:pt idx="5">
                  <c:v>3</c:v>
                </c:pt>
                <c:pt idx="6">
                  <c:v>1175</c:v>
                </c:pt>
                <c:pt idx="7">
                  <c:v>55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17</c:v>
                </c:pt>
                <c:pt idx="12">
                  <c:v>8</c:v>
                </c:pt>
                <c:pt idx="13">
                  <c:v>10</c:v>
                </c:pt>
                <c:pt idx="14">
                  <c:v>55</c:v>
                </c:pt>
                <c:pt idx="15">
                  <c:v>124</c:v>
                </c:pt>
                <c:pt idx="16">
                  <c:v>4</c:v>
                </c:pt>
                <c:pt idx="17">
                  <c:v>1</c:v>
                </c:pt>
                <c:pt idx="18">
                  <c:v>13</c:v>
                </c:pt>
                <c:pt idx="19">
                  <c:v>17</c:v>
                </c:pt>
                <c:pt idx="20">
                  <c:v>22</c:v>
                </c:pt>
                <c:pt idx="21">
                  <c:v>47</c:v>
                </c:pt>
                <c:pt idx="22">
                  <c:v>1</c:v>
                </c:pt>
                <c:pt idx="23">
                  <c:v>21</c:v>
                </c:pt>
                <c:pt idx="24">
                  <c:v>81</c:v>
                </c:pt>
                <c:pt idx="25">
                  <c:v>55</c:v>
                </c:pt>
                <c:pt idx="26">
                  <c:v>5</c:v>
                </c:pt>
                <c:pt idx="27">
                  <c:v>20</c:v>
                </c:pt>
                <c:pt idx="28">
                  <c:v>3</c:v>
                </c:pt>
                <c:pt idx="29">
                  <c:v>39</c:v>
                </c:pt>
                <c:pt idx="30">
                  <c:v>2</c:v>
                </c:pt>
                <c:pt idx="3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0-45BD-9F52-FBA8F088F530}"/>
            </c:ext>
          </c:extLst>
        </c:ser>
        <c:ser>
          <c:idx val="1"/>
          <c:order val="1"/>
          <c:tx>
            <c:strRef>
              <c:f>'2.2.1'!$C$7:$C$8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9</c:v>
                </c:pt>
                <c:pt idx="1">
                  <c:v>50</c:v>
                </c:pt>
                <c:pt idx="2">
                  <c:v>16</c:v>
                </c:pt>
                <c:pt idx="3">
                  <c:v>10</c:v>
                </c:pt>
                <c:pt idx="4">
                  <c:v>125</c:v>
                </c:pt>
                <c:pt idx="5">
                  <c:v>26</c:v>
                </c:pt>
                <c:pt idx="6">
                  <c:v>264</c:v>
                </c:pt>
                <c:pt idx="7">
                  <c:v>59</c:v>
                </c:pt>
                <c:pt idx="8">
                  <c:v>8</c:v>
                </c:pt>
                <c:pt idx="9">
                  <c:v>20</c:v>
                </c:pt>
                <c:pt idx="10">
                  <c:v>67</c:v>
                </c:pt>
                <c:pt idx="11">
                  <c:v>57</c:v>
                </c:pt>
                <c:pt idx="12">
                  <c:v>27</c:v>
                </c:pt>
                <c:pt idx="13">
                  <c:v>25</c:v>
                </c:pt>
                <c:pt idx="14">
                  <c:v>106</c:v>
                </c:pt>
                <c:pt idx="15">
                  <c:v>51</c:v>
                </c:pt>
                <c:pt idx="16">
                  <c:v>26</c:v>
                </c:pt>
                <c:pt idx="17">
                  <c:v>27</c:v>
                </c:pt>
                <c:pt idx="18">
                  <c:v>59</c:v>
                </c:pt>
                <c:pt idx="19">
                  <c:v>81</c:v>
                </c:pt>
                <c:pt idx="20">
                  <c:v>85</c:v>
                </c:pt>
                <c:pt idx="21">
                  <c:v>34</c:v>
                </c:pt>
                <c:pt idx="22">
                  <c:v>30</c:v>
                </c:pt>
                <c:pt idx="23">
                  <c:v>34</c:v>
                </c:pt>
                <c:pt idx="24">
                  <c:v>54</c:v>
                </c:pt>
                <c:pt idx="25">
                  <c:v>17</c:v>
                </c:pt>
                <c:pt idx="26">
                  <c:v>56</c:v>
                </c:pt>
                <c:pt idx="27">
                  <c:v>20</c:v>
                </c:pt>
                <c:pt idx="28">
                  <c:v>16</c:v>
                </c:pt>
                <c:pt idx="29">
                  <c:v>65</c:v>
                </c:pt>
                <c:pt idx="30">
                  <c:v>20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0-45BD-9F52-FBA8F088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423992"/>
        <c:axId val="425423600"/>
      </c:lineChart>
      <c:catAx>
        <c:axId val="42542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425423600"/>
        <c:crosses val="autoZero"/>
        <c:auto val="1"/>
        <c:lblAlgn val="ctr"/>
        <c:lblOffset val="100"/>
        <c:noMultiLvlLbl val="0"/>
      </c:catAx>
      <c:valAx>
        <c:axId val="425423600"/>
        <c:scaling>
          <c:orientation val="minMax"/>
          <c:max val="1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2399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2018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302-4F53-BD50-928847E9FA8C}"/>
              </c:ext>
            </c:extLst>
          </c:dPt>
          <c:dPt>
            <c:idx val="1"/>
            <c:bubble3D val="0"/>
            <c:explosion val="1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302-4F53-BD50-928847E9FA8C}"/>
              </c:ext>
            </c:extLst>
          </c:dPt>
          <c:dLbls>
            <c:dLbl>
              <c:idx val="0"/>
              <c:layout>
                <c:manualLayout>
                  <c:x val="-0.10145031426061507"/>
                  <c:y val="-7.362422406558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2-4F53-BD50-928847E9FA8C}"/>
                </c:ext>
              </c:extLst>
            </c:dLbl>
            <c:dLbl>
              <c:idx val="1"/>
              <c:layout>
                <c:manualLayout>
                  <c:x val="9.6881589648283029E-2"/>
                  <c:y val="4.27293885797658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2-4F53-BD50-928847E9F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55.879852649475772</c:v>
                </c:pt>
                <c:pt idx="1">
                  <c:v>44.120147350524228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2-4F53-BD50-928847E9F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2018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2318</c:v>
                </c:pt>
                <c:pt idx="2">
                  <c:v>495</c:v>
                </c:pt>
                <c:pt idx="4">
                  <c:v>230</c:v>
                </c:pt>
                <c:pt idx="6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0-4A6D-98FA-A38CDA12FFC0}"/>
            </c:ext>
          </c:extLst>
        </c:ser>
        <c:ser>
          <c:idx val="1"/>
          <c:order val="1"/>
          <c:tx>
            <c:strRef>
              <c:f>'2.3.1'!$E$6:$E$7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8.1135902636916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3812</c:v>
                </c:pt>
                <c:pt idx="2">
                  <c:v>7094</c:v>
                </c:pt>
                <c:pt idx="4">
                  <c:v>12615</c:v>
                </c:pt>
                <c:pt idx="6">
                  <c:v>34078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0-4A6D-98FA-A38CDA12F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423208"/>
        <c:axId val="425422816"/>
      </c:barChart>
      <c:catAx>
        <c:axId val="425423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50" b="1"/>
            </a:pPr>
            <a:endParaRPr lang="es-MX"/>
          </a:p>
        </c:txPr>
        <c:crossAx val="425422816"/>
        <c:crosses val="autoZero"/>
        <c:auto val="1"/>
        <c:lblAlgn val="ctr"/>
        <c:lblOffset val="100"/>
        <c:noMultiLvlLbl val="0"/>
      </c:catAx>
      <c:valAx>
        <c:axId val="425422816"/>
        <c:scaling>
          <c:orientation val="minMax"/>
          <c:max val="4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2320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6935673130316207"/>
          <c:y val="0.93026720544313302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2018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62B-4459-B1C4-13C467BD60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62B-4459-B1C4-13C467BD60D1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62B-4459-B1C4-13C467BD60D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562B-4459-B1C4-13C467BD6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62B-4459-B1C4-13C467BD60D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2B-4459-B1C4-13C467BD60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2345821-F3CE-4DCF-998C-532837607F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2B-4459-B1C4-13C467BD60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B-4459-B1C4-13C467BD60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5C3886-616E-4696-8333-087A9A6EB6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62B-4459-B1C4-13C467BD60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B-4459-B1C4-13C467BD60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D8675E-92E0-41C8-BFCD-02D5F8B2BEE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62B-4459-B1C4-13C467BD60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2B-4459-B1C4-13C467BD60D1}"/>
                </c:ext>
              </c:extLst>
            </c:dLbl>
            <c:dLbl>
              <c:idx val="6"/>
              <c:layout>
                <c:manualLayout>
                  <c:x val="9.6797387644332086E-2"/>
                  <c:y val="2.480764525211434E-2"/>
                </c:manualLayout>
              </c:layout>
              <c:tx>
                <c:rich>
                  <a:bodyPr/>
                  <a:lstStyle/>
                  <a:p>
                    <a:fld id="{E5200A38-F5C1-473C-A3BF-89509DBACC5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2B-4459-B1C4-13C467BD6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</c:formatCode>
                <c:ptCount val="7"/>
                <c:pt idx="0">
                  <c:v>73.284856149225419</c:v>
                </c:pt>
                <c:pt idx="2">
                  <c:v>15.649699652228897</c:v>
                </c:pt>
                <c:pt idx="4">
                  <c:v>7.2715776161871641</c:v>
                </c:pt>
                <c:pt idx="6">
                  <c:v>3.7938665823585205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2B-4459-B1C4-13C467BD6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2018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9B9-4DC1-A233-CEE50428A755}"/>
              </c:ext>
            </c:extLst>
          </c:dPt>
          <c:dPt>
            <c:idx val="2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9B9-4DC1-A233-CEE50428A755}"/>
              </c:ext>
            </c:extLst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9B9-4DC1-A233-CEE50428A755}"/>
              </c:ext>
            </c:extLst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9B9-4DC1-A233-CEE50428A75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514765B-2697-4E06-A2C1-37D8E45EFB0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9-4DC1-A233-CEE50428A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B9-4DC1-A233-CEE50428A7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BBDB4D-F06B-4936-BE7D-61ABEC99A06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B9-4DC1-A233-CEE50428A7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9-4DC1-A233-CEE50428A7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431E82-BE9A-4C88-9230-808325DB30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B9-4DC1-A233-CEE50428A7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B9-4DC1-A233-CEE50428A75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6410D1-57C1-4ECB-BA3E-A6C010D011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B9-4DC1-A233-CEE50428A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6.6181704543481654</c:v>
                </c:pt>
                <c:pt idx="2">
                  <c:v>12.316186044896613</c:v>
                </c:pt>
                <c:pt idx="4">
                  <c:v>21.901421899685758</c:v>
                </c:pt>
                <c:pt idx="6">
                  <c:v>59.164221601069464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9-4DC1-A233-CEE50428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2018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93608951055026E-2"/>
          <c:y val="0.28240740740740738"/>
          <c:w val="0.42788129744651482"/>
          <c:h val="0.7175925925925925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5D22-487D-90EA-4B53D4E37748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D22-487D-90EA-4B53D4E3774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5D22-487D-90EA-4B53D4E3774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635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D22-487D-90EA-4B53D4E37748}"/>
              </c:ext>
            </c:extLst>
          </c:dPt>
          <c:dPt>
            <c:idx val="4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D22-487D-90EA-4B53D4E37748}"/>
              </c:ext>
            </c:extLst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D22-487D-90EA-4B53D4E37748}"/>
              </c:ext>
            </c:extLst>
          </c:dPt>
          <c:dLbls>
            <c:dLbl>
              <c:idx val="0"/>
              <c:layout>
                <c:manualLayout>
                  <c:x val="4.3926030985257276E-2"/>
                  <c:y val="2.4571303587051639E-2"/>
                </c:manualLayout>
              </c:layout>
              <c:tx>
                <c:rich>
                  <a:bodyPr/>
                  <a:lstStyle/>
                  <a:p>
                    <a:fld id="{FA01C4AB-6857-4CD6-A560-0349BD4D4A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22-487D-90EA-4B53D4E377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158196-87D5-4A79-9CEA-4B087BC61D4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22-487D-90EA-4B53D4E37748}"/>
                </c:ext>
              </c:extLst>
            </c:dLbl>
            <c:dLbl>
              <c:idx val="2"/>
              <c:layout>
                <c:manualLayout>
                  <c:x val="5.4501882916809311E-3"/>
                  <c:y val="5.3487897346165061E-2"/>
                </c:manualLayout>
              </c:layout>
              <c:tx>
                <c:rich>
                  <a:bodyPr/>
                  <a:lstStyle/>
                  <a:p>
                    <a:fld id="{2C973769-4FD9-41E4-9BCE-A82AE2EC419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22-487D-90EA-4B53D4E37748}"/>
                </c:ext>
              </c:extLst>
            </c:dLbl>
            <c:dLbl>
              <c:idx val="3"/>
              <c:layout>
                <c:manualLayout>
                  <c:x val="-1.9489520331697669E-2"/>
                  <c:y val="-1.3834572761738117E-2"/>
                </c:manualLayout>
              </c:layout>
              <c:tx>
                <c:rich>
                  <a:bodyPr/>
                  <a:lstStyle/>
                  <a:p>
                    <a:fld id="{2E53B881-47C9-446A-8E7C-1D30CC65D56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22-487D-90EA-4B53D4E377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649562-0291-4373-B19D-AF9838F96A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22-487D-90EA-4B53D4E377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14CCFF-CA44-44FF-800B-BC72DB9E25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22-487D-90EA-4B53D4E37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'2.1.2'!$A$7:$A$12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TTPPA</c:v>
                </c:pt>
              </c:strCache>
            </c:strRef>
          </c:cat>
          <c:val>
            <c:numRef>
              <c:f>'2.1.2'!$C$7:$C$12</c:f>
              <c:numCache>
                <c:formatCode>#,##0.0</c:formatCode>
                <c:ptCount val="6"/>
                <c:pt idx="0">
                  <c:v>2.3819857983645552</c:v>
                </c:pt>
                <c:pt idx="1">
                  <c:v>61.528845986909495</c:v>
                </c:pt>
                <c:pt idx="2">
                  <c:v>0.8107779648952238</c:v>
                </c:pt>
                <c:pt idx="3">
                  <c:v>0.16840570148787304</c:v>
                </c:pt>
                <c:pt idx="4">
                  <c:v>18.795465199048593</c:v>
                </c:pt>
                <c:pt idx="5">
                  <c:v>16.314519349294258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22-487D-90EA-4B53D4E37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04653766105325"/>
          <c:y val="0.25112642169728783"/>
          <c:w val="0.23477195785309449"/>
          <c:h val="0.69219160104986877"/>
        </c:manualLayout>
      </c:layout>
      <c:overlay val="1"/>
      <c:txPr>
        <a:bodyPr/>
        <a:lstStyle/>
        <a:p>
          <a:pPr>
            <a:defRPr sz="9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2018</a:t>
            </a:r>
          </a:p>
        </c:rich>
      </c:tx>
      <c:layout>
        <c:manualLayout>
          <c:xMode val="edge"/>
          <c:yMode val="edge"/>
          <c:x val="0.15352237270617103"/>
          <c:y val="3.2425489196812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368-4BA0-80BD-DA8F98A2CF29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368-4BA0-80BD-DA8F98A2CF29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368-4BA0-80BD-DA8F98A2CF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A368-4BA0-80BD-DA8F98A2CF29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368-4BA0-80BD-DA8F98A2CF29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A368-4BA0-80BD-DA8F98A2CF29}"/>
              </c:ext>
            </c:extLst>
          </c:dPt>
          <c:dLbls>
            <c:dLbl>
              <c:idx val="0"/>
              <c:layout>
                <c:manualLayout>
                  <c:x val="5.4676814848070521E-2"/>
                  <c:y val="-5.3057644825980372E-3"/>
                </c:manualLayout>
              </c:layout>
              <c:tx>
                <c:rich>
                  <a:bodyPr/>
                  <a:lstStyle/>
                  <a:p>
                    <a:fld id="{A5F67FAD-EA3A-4F61-81F3-6CA203A27B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68-4BA0-80BD-DA8F98A2CF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68-4BA0-80BD-DA8F98A2CF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D43D61-4044-4634-A566-FBBBCE4DDFB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68-4BA0-80BD-DA8F98A2CF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B9FDD7-9F41-4EF6-A445-C3C2F9A39E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68-4BA0-80BD-DA8F98A2CF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639BF1-A65B-4F59-B30B-9B1E29D724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68-4BA0-80BD-DA8F98A2CF29}"/>
                </c:ext>
              </c:extLst>
            </c:dLbl>
            <c:dLbl>
              <c:idx val="5"/>
              <c:layout>
                <c:manualLayout>
                  <c:x val="-2.5584133133372256E-2"/>
                  <c:y val="-1.1018460754421882E-2"/>
                </c:manualLayout>
              </c:layout>
              <c:tx>
                <c:rich>
                  <a:bodyPr/>
                  <a:lstStyle/>
                  <a:p>
                    <a:fld id="{14E9B8AE-B75C-42A2-9D2E-FB0D7B562B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68-4BA0-80BD-DA8F98A2C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0.0</c:formatCode>
                <c:ptCount val="6"/>
                <c:pt idx="0">
                  <c:v>1.6413153794935775</c:v>
                </c:pt>
                <c:pt idx="1">
                  <c:v>72.453504683469845</c:v>
                </c:pt>
                <c:pt idx="2">
                  <c:v>1.0569321171610868</c:v>
                </c:pt>
                <c:pt idx="3">
                  <c:v>0.65823922220139242</c:v>
                </c:pt>
                <c:pt idx="4">
                  <c:v>23.16685305734584</c:v>
                </c:pt>
                <c:pt idx="5">
                  <c:v>1.0231555403282631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68-4BA0-80BD-DA8F98A2CF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2018 </a:t>
            </a:r>
            <a:endParaRPr lang="en-US"/>
          </a:p>
        </c:rich>
      </c:tx>
      <c:layout>
        <c:manualLayout>
          <c:xMode val="edge"/>
          <c:yMode val="edge"/>
          <c:x val="0.22473299693906856"/>
          <c:y val="1.99377330152060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613-4F2E-B018-7B9E30AA65EE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613-4F2E-B018-7B9E30AA65EE}"/>
              </c:ext>
            </c:extLst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613-4F2E-B018-7B9E30AA65E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4613-4F2E-B018-7B9E30AA65EE}"/>
              </c:ext>
            </c:extLst>
          </c:dPt>
          <c:dPt>
            <c:idx val="4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613-4F2E-B018-7B9E30AA65EE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4613-4F2E-B018-7B9E30AA6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3256CBB-3893-4B8A-A4B4-3906B84E20F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13-4F2E-B018-7B9E30AA6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9A187A6-5ED9-46C2-A081-76FA657A35A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613-4F2E-B018-7B9E30AA65EE}"/>
                </c:ext>
              </c:extLst>
            </c:dLbl>
            <c:dLbl>
              <c:idx val="2"/>
              <c:layout>
                <c:manualLayout>
                  <c:x val="4.6471378531914775E-3"/>
                  <c:y val="4.247677120509033E-2"/>
                </c:manualLayout>
              </c:layout>
              <c:tx>
                <c:rich>
                  <a:bodyPr/>
                  <a:lstStyle/>
                  <a:p>
                    <a:fld id="{C019331A-9023-4D51-8A3E-299CBD4521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613-4F2E-B018-7B9E30AA65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803A7F-3664-4BDC-A927-5CBA1579785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613-4F2E-B018-7B9E30AA65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DD04AC2-FF2C-4651-9F3D-17A1FC772D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613-4F2E-B018-7B9E30AA65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ED4C69-92F4-4D96-A7DE-92E7D72124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613-4F2E-B018-7B9E30AA6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</c:formatCode>
                <c:ptCount val="6"/>
                <c:pt idx="0">
                  <c:v>1.9028855903416233</c:v>
                </c:pt>
                <c:pt idx="1">
                  <c:v>68.761657359848613</c:v>
                </c:pt>
                <c:pt idx="2">
                  <c:v>1.2243879798652311</c:v>
                </c:pt>
                <c:pt idx="3">
                  <c:v>0.4172729472972202</c:v>
                </c:pt>
                <c:pt idx="4">
                  <c:v>27.297812867782891</c:v>
                </c:pt>
                <c:pt idx="5">
                  <c:v>0.39598325486441893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13-4F2E-B018-7B9E30AA6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2018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201</c:v>
                </c:pt>
                <c:pt idx="1">
                  <c:v>388</c:v>
                </c:pt>
                <c:pt idx="2">
                  <c:v>251</c:v>
                </c:pt>
                <c:pt idx="3">
                  <c:v>157</c:v>
                </c:pt>
                <c:pt idx="4">
                  <c:v>784</c:v>
                </c:pt>
                <c:pt idx="5">
                  <c:v>265</c:v>
                </c:pt>
                <c:pt idx="6">
                  <c:v>17892</c:v>
                </c:pt>
                <c:pt idx="7">
                  <c:v>796</c:v>
                </c:pt>
                <c:pt idx="8">
                  <c:v>41</c:v>
                </c:pt>
                <c:pt idx="9">
                  <c:v>287</c:v>
                </c:pt>
                <c:pt idx="10">
                  <c:v>3189</c:v>
                </c:pt>
                <c:pt idx="11">
                  <c:v>3370</c:v>
                </c:pt>
                <c:pt idx="12">
                  <c:v>267</c:v>
                </c:pt>
                <c:pt idx="13">
                  <c:v>1022</c:v>
                </c:pt>
                <c:pt idx="14">
                  <c:v>2991</c:v>
                </c:pt>
                <c:pt idx="15">
                  <c:v>1276</c:v>
                </c:pt>
                <c:pt idx="16">
                  <c:v>571</c:v>
                </c:pt>
                <c:pt idx="17">
                  <c:v>323</c:v>
                </c:pt>
                <c:pt idx="18">
                  <c:v>1389</c:v>
                </c:pt>
                <c:pt idx="19">
                  <c:v>933</c:v>
                </c:pt>
                <c:pt idx="20">
                  <c:v>2375</c:v>
                </c:pt>
                <c:pt idx="21">
                  <c:v>2122</c:v>
                </c:pt>
                <c:pt idx="22">
                  <c:v>200</c:v>
                </c:pt>
                <c:pt idx="23">
                  <c:v>881</c:v>
                </c:pt>
                <c:pt idx="24">
                  <c:v>718</c:v>
                </c:pt>
                <c:pt idx="25">
                  <c:v>526</c:v>
                </c:pt>
                <c:pt idx="26">
                  <c:v>608</c:v>
                </c:pt>
                <c:pt idx="27">
                  <c:v>749</c:v>
                </c:pt>
                <c:pt idx="28">
                  <c:v>988</c:v>
                </c:pt>
                <c:pt idx="29">
                  <c:v>2302</c:v>
                </c:pt>
                <c:pt idx="30">
                  <c:v>375</c:v>
                </c:pt>
                <c:pt idx="3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4-491C-B99B-A9E0E039D60D}"/>
            </c:ext>
          </c:extLst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89</c:v>
                </c:pt>
                <c:pt idx="1">
                  <c:v>477</c:v>
                </c:pt>
                <c:pt idx="2">
                  <c:v>292</c:v>
                </c:pt>
                <c:pt idx="3">
                  <c:v>70</c:v>
                </c:pt>
                <c:pt idx="4">
                  <c:v>514</c:v>
                </c:pt>
                <c:pt idx="5">
                  <c:v>177</c:v>
                </c:pt>
                <c:pt idx="6">
                  <c:v>2211</c:v>
                </c:pt>
                <c:pt idx="7">
                  <c:v>126</c:v>
                </c:pt>
                <c:pt idx="8">
                  <c:v>78</c:v>
                </c:pt>
                <c:pt idx="9">
                  <c:v>26</c:v>
                </c:pt>
                <c:pt idx="10">
                  <c:v>159</c:v>
                </c:pt>
                <c:pt idx="11">
                  <c:v>130</c:v>
                </c:pt>
                <c:pt idx="12">
                  <c:v>232</c:v>
                </c:pt>
                <c:pt idx="13">
                  <c:v>0</c:v>
                </c:pt>
                <c:pt idx="14">
                  <c:v>1279</c:v>
                </c:pt>
                <c:pt idx="15">
                  <c:v>128</c:v>
                </c:pt>
                <c:pt idx="16">
                  <c:v>15</c:v>
                </c:pt>
                <c:pt idx="17">
                  <c:v>35</c:v>
                </c:pt>
                <c:pt idx="18">
                  <c:v>1015</c:v>
                </c:pt>
                <c:pt idx="19">
                  <c:v>188</c:v>
                </c:pt>
                <c:pt idx="20">
                  <c:v>83</c:v>
                </c:pt>
                <c:pt idx="21">
                  <c:v>81</c:v>
                </c:pt>
                <c:pt idx="22">
                  <c:v>600</c:v>
                </c:pt>
                <c:pt idx="23">
                  <c:v>57</c:v>
                </c:pt>
                <c:pt idx="24">
                  <c:v>303</c:v>
                </c:pt>
                <c:pt idx="25">
                  <c:v>106</c:v>
                </c:pt>
                <c:pt idx="26">
                  <c:v>247</c:v>
                </c:pt>
                <c:pt idx="27">
                  <c:v>128</c:v>
                </c:pt>
                <c:pt idx="28">
                  <c:v>4</c:v>
                </c:pt>
                <c:pt idx="29">
                  <c:v>126</c:v>
                </c:pt>
                <c:pt idx="30">
                  <c:v>90</c:v>
                </c:pt>
                <c:pt idx="3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4-491C-B99B-A9E0E039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33400"/>
        <c:axId val="425432616"/>
      </c:barChart>
      <c:catAx>
        <c:axId val="425433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432616"/>
        <c:crosses val="autoZero"/>
        <c:auto val="1"/>
        <c:lblAlgn val="ctr"/>
        <c:lblOffset val="100"/>
        <c:noMultiLvlLbl val="0"/>
      </c:catAx>
      <c:valAx>
        <c:axId val="425432616"/>
        <c:scaling>
          <c:orientation val="minMax"/>
          <c:max val="2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33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Parque Vehicular del Transporte Terrestre de Pasajeros,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 excepto por Ferrocarril 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Participación por Tipo de Combustible 2018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2083333333333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47112860892388"/>
          <c:y val="0.30089676290463691"/>
          <c:w val="0.39853499562554678"/>
          <c:h val="0.6642249927092447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plosion val="8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B5C-4C51-BD65-788D0FD36B7B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5C-4C51-BD65-788D0FD36B7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5C-4C51-BD65-788D0FD36B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5C-4C51-BD65-788D0FD36B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5C-4C51-BD65-788D0FD36B7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108C48-7200-4EC8-8BE4-31E918FAB51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B5C-4C51-BD65-788D0FD36B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BC299B-5535-4852-8BA5-6D00CDDAE4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5C-4C51-BD65-788D0FD36B7B}"/>
                </c:ext>
              </c:extLst>
            </c:dLbl>
            <c:dLbl>
              <c:idx val="2"/>
              <c:layout>
                <c:manualLayout>
                  <c:x val="6.4050415573053368E-2"/>
                  <c:y val="-4.3813794109069703E-3"/>
                </c:manualLayout>
              </c:layout>
              <c:tx>
                <c:rich>
                  <a:bodyPr/>
                  <a:lstStyle/>
                  <a:p>
                    <a:fld id="{9F4A0029-A314-4CC1-BE4B-BEA09ED18E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5C-4C51-BD65-788D0FD36B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5C-4C51-BD65-788D0FD36B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5C-4C51-BD65-788D0FD36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'2.1.3'!$B$6:$F$6</c:f>
              <c:strCache>
                <c:ptCount val="5"/>
                <c:pt idx="0">
                  <c:v>Diesel</c:v>
                </c:pt>
                <c:pt idx="1">
                  <c:v>Gasolina</c:v>
                </c:pt>
                <c:pt idx="2">
                  <c:v>Gas</c:v>
                </c:pt>
                <c:pt idx="3">
                  <c:v>Gas-Gasolina</c:v>
                </c:pt>
                <c:pt idx="4">
                  <c:v>Híbrido</c:v>
                </c:pt>
              </c:strCache>
            </c:strRef>
          </c:cat>
          <c:val>
            <c:numRef>
              <c:f>'2.1.3'!$B$42:$F$42</c:f>
              <c:numCache>
                <c:formatCode>0.0</c:formatCode>
                <c:ptCount val="5"/>
                <c:pt idx="0">
                  <c:v>84.001458358652059</c:v>
                </c:pt>
                <c:pt idx="1">
                  <c:v>15.798885397315926</c:v>
                </c:pt>
                <c:pt idx="2">
                  <c:v>0.15798885397315926</c:v>
                </c:pt>
                <c:pt idx="3">
                  <c:v>3.4722825049045992E-3</c:v>
                </c:pt>
                <c:pt idx="4">
                  <c:v>3.8195107553950593E-2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C-4C51-BD65-788D0FD36B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10330271216099"/>
          <c:y val="0.45227945465150188"/>
          <c:w val="0.15341141732283464"/>
          <c:h val="0.259607392825896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Clase de Vehículo 2018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201</c:v>
                </c:pt>
                <c:pt idx="1">
                  <c:v>436</c:v>
                </c:pt>
                <c:pt idx="2">
                  <c:v>231</c:v>
                </c:pt>
                <c:pt idx="3">
                  <c:v>148</c:v>
                </c:pt>
                <c:pt idx="4">
                  <c:v>761</c:v>
                </c:pt>
                <c:pt idx="5">
                  <c:v>273</c:v>
                </c:pt>
                <c:pt idx="6">
                  <c:v>17635</c:v>
                </c:pt>
                <c:pt idx="7">
                  <c:v>795</c:v>
                </c:pt>
                <c:pt idx="8">
                  <c:v>41</c:v>
                </c:pt>
                <c:pt idx="9">
                  <c:v>286</c:v>
                </c:pt>
                <c:pt idx="10">
                  <c:v>3133</c:v>
                </c:pt>
                <c:pt idx="11">
                  <c:v>3376</c:v>
                </c:pt>
                <c:pt idx="12">
                  <c:v>248</c:v>
                </c:pt>
                <c:pt idx="13">
                  <c:v>1022</c:v>
                </c:pt>
                <c:pt idx="14">
                  <c:v>2879</c:v>
                </c:pt>
                <c:pt idx="15">
                  <c:v>1279</c:v>
                </c:pt>
                <c:pt idx="16">
                  <c:v>568</c:v>
                </c:pt>
                <c:pt idx="17">
                  <c:v>322</c:v>
                </c:pt>
                <c:pt idx="18">
                  <c:v>1375</c:v>
                </c:pt>
                <c:pt idx="19">
                  <c:v>921</c:v>
                </c:pt>
                <c:pt idx="20">
                  <c:v>2373</c:v>
                </c:pt>
                <c:pt idx="21">
                  <c:v>2119</c:v>
                </c:pt>
                <c:pt idx="22">
                  <c:v>46</c:v>
                </c:pt>
                <c:pt idx="23">
                  <c:v>879</c:v>
                </c:pt>
                <c:pt idx="24">
                  <c:v>710</c:v>
                </c:pt>
                <c:pt idx="25">
                  <c:v>516</c:v>
                </c:pt>
                <c:pt idx="26">
                  <c:v>604</c:v>
                </c:pt>
                <c:pt idx="27">
                  <c:v>747</c:v>
                </c:pt>
                <c:pt idx="28">
                  <c:v>975</c:v>
                </c:pt>
                <c:pt idx="29">
                  <c:v>2362</c:v>
                </c:pt>
                <c:pt idx="30">
                  <c:v>373</c:v>
                </c:pt>
                <c:pt idx="3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8-4185-B7F5-2CBEF99A62D9}"/>
            </c:ext>
          </c:extLst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81</c:v>
                </c:pt>
                <c:pt idx="1">
                  <c:v>305</c:v>
                </c:pt>
                <c:pt idx="2">
                  <c:v>113</c:v>
                </c:pt>
                <c:pt idx="3">
                  <c:v>51</c:v>
                </c:pt>
                <c:pt idx="4">
                  <c:v>171</c:v>
                </c:pt>
                <c:pt idx="5">
                  <c:v>143</c:v>
                </c:pt>
                <c:pt idx="6">
                  <c:v>1893</c:v>
                </c:pt>
                <c:pt idx="7">
                  <c:v>114</c:v>
                </c:pt>
                <c:pt idx="8">
                  <c:v>65</c:v>
                </c:pt>
                <c:pt idx="9">
                  <c:v>20</c:v>
                </c:pt>
                <c:pt idx="10">
                  <c:v>145</c:v>
                </c:pt>
                <c:pt idx="11">
                  <c:v>105</c:v>
                </c:pt>
                <c:pt idx="12">
                  <c:v>163</c:v>
                </c:pt>
                <c:pt idx="13">
                  <c:v>0</c:v>
                </c:pt>
                <c:pt idx="14">
                  <c:v>1082</c:v>
                </c:pt>
                <c:pt idx="15">
                  <c:v>119</c:v>
                </c:pt>
                <c:pt idx="16">
                  <c:v>12</c:v>
                </c:pt>
                <c:pt idx="17">
                  <c:v>36</c:v>
                </c:pt>
                <c:pt idx="18">
                  <c:v>941</c:v>
                </c:pt>
                <c:pt idx="19">
                  <c:v>98</c:v>
                </c:pt>
                <c:pt idx="20">
                  <c:v>71</c:v>
                </c:pt>
                <c:pt idx="21">
                  <c:v>74</c:v>
                </c:pt>
                <c:pt idx="22">
                  <c:v>343</c:v>
                </c:pt>
                <c:pt idx="23">
                  <c:v>56</c:v>
                </c:pt>
                <c:pt idx="24">
                  <c:v>257</c:v>
                </c:pt>
                <c:pt idx="25">
                  <c:v>94</c:v>
                </c:pt>
                <c:pt idx="26">
                  <c:v>107</c:v>
                </c:pt>
                <c:pt idx="27">
                  <c:v>117</c:v>
                </c:pt>
                <c:pt idx="28">
                  <c:v>0</c:v>
                </c:pt>
                <c:pt idx="29">
                  <c:v>117</c:v>
                </c:pt>
                <c:pt idx="30">
                  <c:v>72</c:v>
                </c:pt>
                <c:pt idx="3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185-B7F5-2CBEF99A62D9}"/>
            </c:ext>
          </c:extLst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8</c:v>
                </c:pt>
                <c:pt idx="1">
                  <c:v>100</c:v>
                </c:pt>
                <c:pt idx="2">
                  <c:v>199</c:v>
                </c:pt>
                <c:pt idx="3">
                  <c:v>28</c:v>
                </c:pt>
                <c:pt idx="4">
                  <c:v>253</c:v>
                </c:pt>
                <c:pt idx="5">
                  <c:v>26</c:v>
                </c:pt>
                <c:pt idx="6">
                  <c:v>525</c:v>
                </c:pt>
                <c:pt idx="7">
                  <c:v>13</c:v>
                </c:pt>
                <c:pt idx="8">
                  <c:v>13</c:v>
                </c:pt>
                <c:pt idx="9">
                  <c:v>7</c:v>
                </c:pt>
                <c:pt idx="10">
                  <c:v>65</c:v>
                </c:pt>
                <c:pt idx="11">
                  <c:v>27</c:v>
                </c:pt>
                <c:pt idx="12">
                  <c:v>85</c:v>
                </c:pt>
                <c:pt idx="13">
                  <c:v>0</c:v>
                </c:pt>
                <c:pt idx="14">
                  <c:v>308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89</c:v>
                </c:pt>
                <c:pt idx="19">
                  <c:v>70</c:v>
                </c:pt>
                <c:pt idx="20">
                  <c:v>10</c:v>
                </c:pt>
                <c:pt idx="21">
                  <c:v>12</c:v>
                </c:pt>
                <c:pt idx="22">
                  <c:v>400</c:v>
                </c:pt>
                <c:pt idx="23">
                  <c:v>3</c:v>
                </c:pt>
                <c:pt idx="24">
                  <c:v>54</c:v>
                </c:pt>
                <c:pt idx="25">
                  <c:v>22</c:v>
                </c:pt>
                <c:pt idx="26">
                  <c:v>134</c:v>
                </c:pt>
                <c:pt idx="27">
                  <c:v>13</c:v>
                </c:pt>
                <c:pt idx="28">
                  <c:v>0</c:v>
                </c:pt>
                <c:pt idx="29">
                  <c:v>10</c:v>
                </c:pt>
                <c:pt idx="30">
                  <c:v>20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185-B7F5-2CBEF99A62D9}"/>
            </c:ext>
          </c:extLst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8-4185-B7F5-2CBEF99A62D9}"/>
            </c:ext>
          </c:extLst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8-4185-B7F5-2CBEF99A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33008"/>
        <c:axId val="425434968"/>
      </c:barChart>
      <c:catAx>
        <c:axId val="42543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434968"/>
        <c:crosses val="autoZero"/>
        <c:auto val="1"/>
        <c:lblAlgn val="ctr"/>
        <c:lblOffset val="100"/>
        <c:noMultiLvlLbl val="0"/>
      </c:catAx>
      <c:valAx>
        <c:axId val="425434968"/>
        <c:scaling>
          <c:orientation val="minMax"/>
          <c:max val="2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3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Clase de Vehiculo 2018</a:t>
            </a:r>
          </a:p>
        </c:rich>
      </c:tx>
      <c:layout>
        <c:manualLayout>
          <c:xMode val="edge"/>
          <c:yMode val="edge"/>
          <c:x val="0.172958442694663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35185185185185186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8EC-48B4-AD29-E9ECCFAB7AC2}"/>
              </c:ext>
            </c:extLst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EC-48B4-AD29-E9ECCFAB7AC2}"/>
              </c:ext>
            </c:extLst>
          </c:dPt>
          <c:dPt>
            <c:idx val="2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EC-48B4-AD29-E9ECCFAB7AC2}"/>
              </c:ext>
            </c:extLst>
          </c:dPt>
          <c:dPt>
            <c:idx val="3"/>
            <c:bubble3D val="0"/>
            <c:explosion val="15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EC-48B4-AD29-E9ECCFAB7A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67A43AA-0870-4208-AC64-AEF2A5E80E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EC-48B4-AD29-E9ECCFAB7A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839F09-4CCC-4801-9544-1FDF0F7FE1E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EC-48B4-AD29-E9ECCFAB7AC2}"/>
                </c:ext>
              </c:extLst>
            </c:dLbl>
            <c:dLbl>
              <c:idx val="2"/>
              <c:layout>
                <c:manualLayout>
                  <c:x val="-3.5090988626421696E-2"/>
                  <c:y val="-1.2081146106736659E-2"/>
                </c:manualLayout>
              </c:layout>
              <c:tx>
                <c:rich>
                  <a:bodyPr/>
                  <a:lstStyle/>
                  <a:p>
                    <a:fld id="{58B21C98-394B-45D3-835A-1B667B9D4D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EC-48B4-AD29-E9ECCFAB7AC2}"/>
                </c:ext>
              </c:extLst>
            </c:dLbl>
            <c:dLbl>
              <c:idx val="3"/>
              <c:layout>
                <c:manualLayout>
                  <c:x val="4.5258311461067367E-2"/>
                  <c:y val="-3.2696121318168583E-2"/>
                </c:manualLayout>
              </c:layout>
              <c:tx>
                <c:rich>
                  <a:bodyPr/>
                  <a:lstStyle/>
                  <a:p>
                    <a:fld id="{8F9DAB34-5E34-415A-9301-83E5DB5F64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EC-48B4-AD29-E9ECCFAB7AC2}"/>
                </c:ext>
              </c:extLst>
            </c:dLbl>
            <c:dLbl>
              <c:idx val="4"/>
              <c:layout>
                <c:manualLayout>
                  <c:x val="5.8445756780402452E-2"/>
                  <c:y val="6.8172207640711576E-3"/>
                </c:manualLayout>
              </c:layout>
              <c:tx>
                <c:rich>
                  <a:bodyPr/>
                  <a:lstStyle/>
                  <a:p>
                    <a:fld id="{0D583783-89E0-4D30-A1E3-2431833604D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EC-48B4-AD29-E9ECCFAB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'2.1.4'!$B$5:$F$5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'2.1.4'!$B$41:$F$41</c:f>
              <c:numCache>
                <c:formatCode>0.0</c:formatCode>
                <c:ptCount val="5"/>
                <c:pt idx="0">
                  <c:v>82.952829042170876</c:v>
                </c:pt>
                <c:pt idx="1">
                  <c:v>12.142571919651383</c:v>
                </c:pt>
                <c:pt idx="2">
                  <c:v>4.3542422611503673</c:v>
                </c:pt>
                <c:pt idx="3">
                  <c:v>0.13541901769127937</c:v>
                </c:pt>
                <c:pt idx="4">
                  <c:v>0.41493775933609961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C-48B4-AD29-E9ECCFAB7A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23709536307953"/>
          <c:y val="0.32311424613589967"/>
          <c:w val="0.17998097112860892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2018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563210848643924E-2"/>
          <c:y val="0.30092592592592593"/>
          <c:w val="0.41388888888888892"/>
          <c:h val="0.68981481481481488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34DA-4D6D-96E4-56C03321DEC7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4DA-4D6D-96E4-56C03321DEC7}"/>
              </c:ext>
            </c:extLst>
          </c:dPt>
          <c:dPt>
            <c:idx val="2"/>
            <c:bubble3D val="0"/>
            <c:explosion val="1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4DA-4D6D-96E4-56C03321DEC7}"/>
              </c:ext>
            </c:extLst>
          </c:dPt>
          <c:dPt>
            <c:idx val="3"/>
            <c:bubble3D val="0"/>
            <c:explosion val="17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DA-4D6D-96E4-56C03321DEC7}"/>
              </c:ext>
            </c:extLst>
          </c:dPt>
          <c:dPt>
            <c:idx val="4"/>
            <c:bubble3D val="0"/>
            <c:explosion val="12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4DA-4D6D-96E4-56C03321DEC7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DA-4D6D-96E4-56C03321DEC7}"/>
              </c:ext>
            </c:extLst>
          </c:dPt>
          <c:dLbls>
            <c:dLbl>
              <c:idx val="0"/>
              <c:layout>
                <c:manualLayout>
                  <c:x val="-6.1714566929133859E-2"/>
                  <c:y val="1.4209682123067738E-3"/>
                </c:manualLayout>
              </c:layout>
              <c:tx>
                <c:rich>
                  <a:bodyPr/>
                  <a:lstStyle/>
                  <a:p>
                    <a:fld id="{33186E57-C7D7-4BF9-BB5F-D3986B2FC51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A-4D6D-96E4-56C03321DE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C2034C-2EA6-419A-8DDF-92BF43C441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A-4D6D-96E4-56C03321DEC7}"/>
                </c:ext>
              </c:extLst>
            </c:dLbl>
            <c:dLbl>
              <c:idx val="2"/>
              <c:layout>
                <c:manualLayout>
                  <c:x val="1.1057961504811899E-2"/>
                  <c:y val="4.3977836103820354E-2"/>
                </c:manualLayout>
              </c:layout>
              <c:tx>
                <c:rich>
                  <a:bodyPr/>
                  <a:lstStyle/>
                  <a:p>
                    <a:fld id="{BF57DD02-41FB-41A0-A2B7-4AD6AE3E51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A-4D6D-96E4-56C03321DE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38C768-8564-4131-9EC4-DA418C67C9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A-4D6D-96E4-56C03321DE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2DC14C-88DE-49E2-A93F-FA6866350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DA-4D6D-96E4-56C03321DE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C58794-6481-4871-9ED0-B77B4A71A72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4DA-4D6D-96E4-56C03321D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'2.1.5'!$B$5:$G$5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'2.1.5'!$B$41:$G$41</c:f>
              <c:numCache>
                <c:formatCode>0.0</c:formatCode>
                <c:ptCount val="6"/>
                <c:pt idx="0">
                  <c:v>2.3819857983645552</c:v>
                </c:pt>
                <c:pt idx="1">
                  <c:v>61.528845986909495</c:v>
                </c:pt>
                <c:pt idx="2">
                  <c:v>0.81077796489522391</c:v>
                </c:pt>
                <c:pt idx="3">
                  <c:v>0.16840570148787307</c:v>
                </c:pt>
                <c:pt idx="4">
                  <c:v>18.795465199048596</c:v>
                </c:pt>
                <c:pt idx="5">
                  <c:v>16.314519349294258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A-4D6D-96E4-56C03321D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7930883639545"/>
          <c:y val="0.30459572761738118"/>
          <c:w val="0.20365135608048995"/>
          <c:h val="0.5065489209682123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2018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1130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68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10</c:v>
                </c:pt>
                <c:pt idx="21">
                  <c:v>23</c:v>
                </c:pt>
                <c:pt idx="22">
                  <c:v>0</c:v>
                </c:pt>
                <c:pt idx="23">
                  <c:v>24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1-41A5-B19E-ED3269A5EEBC}"/>
            </c:ext>
          </c:extLst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201</c:v>
                </c:pt>
                <c:pt idx="1">
                  <c:v>350</c:v>
                </c:pt>
                <c:pt idx="2">
                  <c:v>223</c:v>
                </c:pt>
                <c:pt idx="3">
                  <c:v>157</c:v>
                </c:pt>
                <c:pt idx="4">
                  <c:v>935</c:v>
                </c:pt>
                <c:pt idx="5">
                  <c:v>167</c:v>
                </c:pt>
                <c:pt idx="6">
                  <c:v>10558</c:v>
                </c:pt>
                <c:pt idx="7">
                  <c:v>710</c:v>
                </c:pt>
                <c:pt idx="8">
                  <c:v>41</c:v>
                </c:pt>
                <c:pt idx="9">
                  <c:v>280</c:v>
                </c:pt>
                <c:pt idx="10">
                  <c:v>2896</c:v>
                </c:pt>
                <c:pt idx="11">
                  <c:v>2216</c:v>
                </c:pt>
                <c:pt idx="12">
                  <c:v>162</c:v>
                </c:pt>
                <c:pt idx="13">
                  <c:v>974</c:v>
                </c:pt>
                <c:pt idx="14">
                  <c:v>2616</c:v>
                </c:pt>
                <c:pt idx="15">
                  <c:v>1184</c:v>
                </c:pt>
                <c:pt idx="16">
                  <c:v>486</c:v>
                </c:pt>
                <c:pt idx="17">
                  <c:v>321</c:v>
                </c:pt>
                <c:pt idx="18">
                  <c:v>523</c:v>
                </c:pt>
                <c:pt idx="19">
                  <c:v>915</c:v>
                </c:pt>
                <c:pt idx="20">
                  <c:v>2117</c:v>
                </c:pt>
                <c:pt idx="21">
                  <c:v>928</c:v>
                </c:pt>
                <c:pt idx="22">
                  <c:v>52</c:v>
                </c:pt>
                <c:pt idx="23">
                  <c:v>686</c:v>
                </c:pt>
                <c:pt idx="24">
                  <c:v>688</c:v>
                </c:pt>
                <c:pt idx="25">
                  <c:v>439</c:v>
                </c:pt>
                <c:pt idx="26">
                  <c:v>610</c:v>
                </c:pt>
                <c:pt idx="27">
                  <c:v>398</c:v>
                </c:pt>
                <c:pt idx="28">
                  <c:v>784</c:v>
                </c:pt>
                <c:pt idx="29">
                  <c:v>2331</c:v>
                </c:pt>
                <c:pt idx="30">
                  <c:v>345</c:v>
                </c:pt>
                <c:pt idx="3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1-41A5-B19E-ED3269A5EEBC}"/>
            </c:ext>
          </c:extLst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14</c:v>
                </c:pt>
                <c:pt idx="21">
                  <c:v>4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1-41A5-B19E-ED3269A5EEBC}"/>
            </c:ext>
          </c:extLst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1-41A5-B19E-ED3269A5EEBC}"/>
            </c:ext>
          </c:extLst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0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160</c:v>
                </c:pt>
                <c:pt idx="5">
                  <c:v>105</c:v>
                </c:pt>
                <c:pt idx="6">
                  <c:v>5556</c:v>
                </c:pt>
                <c:pt idx="7">
                  <c:v>77</c:v>
                </c:pt>
                <c:pt idx="8">
                  <c:v>0</c:v>
                </c:pt>
                <c:pt idx="9">
                  <c:v>0</c:v>
                </c:pt>
                <c:pt idx="10">
                  <c:v>170</c:v>
                </c:pt>
                <c:pt idx="11">
                  <c:v>1086</c:v>
                </c:pt>
                <c:pt idx="12">
                  <c:v>87</c:v>
                </c:pt>
                <c:pt idx="13">
                  <c:v>47</c:v>
                </c:pt>
                <c:pt idx="14">
                  <c:v>266</c:v>
                </c:pt>
                <c:pt idx="15">
                  <c:v>23</c:v>
                </c:pt>
                <c:pt idx="16">
                  <c:v>85</c:v>
                </c:pt>
                <c:pt idx="17">
                  <c:v>0</c:v>
                </c:pt>
                <c:pt idx="18">
                  <c:v>837</c:v>
                </c:pt>
                <c:pt idx="19">
                  <c:v>38</c:v>
                </c:pt>
                <c:pt idx="20">
                  <c:v>209</c:v>
                </c:pt>
                <c:pt idx="21">
                  <c:v>1161</c:v>
                </c:pt>
                <c:pt idx="22">
                  <c:v>0</c:v>
                </c:pt>
                <c:pt idx="23">
                  <c:v>148</c:v>
                </c:pt>
                <c:pt idx="24">
                  <c:v>12</c:v>
                </c:pt>
                <c:pt idx="25">
                  <c:v>77</c:v>
                </c:pt>
                <c:pt idx="26">
                  <c:v>1</c:v>
                </c:pt>
                <c:pt idx="27">
                  <c:v>342</c:v>
                </c:pt>
                <c:pt idx="28">
                  <c:v>207</c:v>
                </c:pt>
                <c:pt idx="29">
                  <c:v>28</c:v>
                </c:pt>
                <c:pt idx="30">
                  <c:v>24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1-41A5-B19E-ED3269A5EEBC}"/>
            </c:ext>
          </c:extLst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89</c:v>
                </c:pt>
                <c:pt idx="1">
                  <c:v>420</c:v>
                </c:pt>
                <c:pt idx="2">
                  <c:v>316</c:v>
                </c:pt>
                <c:pt idx="3">
                  <c:v>70</c:v>
                </c:pt>
                <c:pt idx="4">
                  <c:v>179</c:v>
                </c:pt>
                <c:pt idx="5">
                  <c:v>170</c:v>
                </c:pt>
                <c:pt idx="6">
                  <c:v>2438</c:v>
                </c:pt>
                <c:pt idx="7">
                  <c:v>127</c:v>
                </c:pt>
                <c:pt idx="8">
                  <c:v>78</c:v>
                </c:pt>
                <c:pt idx="9">
                  <c:v>27</c:v>
                </c:pt>
                <c:pt idx="10">
                  <c:v>221</c:v>
                </c:pt>
                <c:pt idx="11">
                  <c:v>202</c:v>
                </c:pt>
                <c:pt idx="12">
                  <c:v>237</c:v>
                </c:pt>
                <c:pt idx="13">
                  <c:v>0</c:v>
                </c:pt>
                <c:pt idx="14">
                  <c:v>1395</c:v>
                </c:pt>
                <c:pt idx="15">
                  <c:v>125</c:v>
                </c:pt>
                <c:pt idx="16">
                  <c:v>15</c:v>
                </c:pt>
                <c:pt idx="17">
                  <c:v>36</c:v>
                </c:pt>
                <c:pt idx="18">
                  <c:v>1033</c:v>
                </c:pt>
                <c:pt idx="19">
                  <c:v>168</c:v>
                </c:pt>
                <c:pt idx="20">
                  <c:v>108</c:v>
                </c:pt>
                <c:pt idx="21">
                  <c:v>86</c:v>
                </c:pt>
                <c:pt idx="22">
                  <c:v>747</c:v>
                </c:pt>
                <c:pt idx="23">
                  <c:v>59</c:v>
                </c:pt>
                <c:pt idx="24">
                  <c:v>311</c:v>
                </c:pt>
                <c:pt idx="25">
                  <c:v>116</c:v>
                </c:pt>
                <c:pt idx="26">
                  <c:v>241</c:v>
                </c:pt>
                <c:pt idx="27">
                  <c:v>130</c:v>
                </c:pt>
                <c:pt idx="28">
                  <c:v>0</c:v>
                </c:pt>
                <c:pt idx="29">
                  <c:v>127</c:v>
                </c:pt>
                <c:pt idx="30">
                  <c:v>92</c:v>
                </c:pt>
                <c:pt idx="3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1-41A5-B19E-ED3269A5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29088"/>
        <c:axId val="425428696"/>
      </c:barChart>
      <c:catAx>
        <c:axId val="42542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428696"/>
        <c:crosses val="autoZero"/>
        <c:auto val="1"/>
        <c:lblAlgn val="ctr"/>
        <c:lblOffset val="100"/>
        <c:noMultiLvlLbl val="0"/>
      </c:catAx>
      <c:valAx>
        <c:axId val="425428696"/>
        <c:scaling>
          <c:orientation val="minMax"/>
          <c:max val="2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2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2018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</c:v>
                </c:pt>
                <c:pt idx="1">
                  <c:v>59</c:v>
                </c:pt>
                <c:pt idx="2">
                  <c:v>2</c:v>
                </c:pt>
                <c:pt idx="3">
                  <c:v>68</c:v>
                </c:pt>
                <c:pt idx="4">
                  <c:v>157</c:v>
                </c:pt>
                <c:pt idx="5">
                  <c:v>7</c:v>
                </c:pt>
                <c:pt idx="6">
                  <c:v>1769</c:v>
                </c:pt>
                <c:pt idx="7">
                  <c:v>77</c:v>
                </c:pt>
                <c:pt idx="8">
                  <c:v>9</c:v>
                </c:pt>
                <c:pt idx="9">
                  <c:v>14</c:v>
                </c:pt>
                <c:pt idx="10">
                  <c:v>125</c:v>
                </c:pt>
                <c:pt idx="11">
                  <c:v>37</c:v>
                </c:pt>
                <c:pt idx="12">
                  <c:v>26</c:v>
                </c:pt>
                <c:pt idx="13">
                  <c:v>12</c:v>
                </c:pt>
                <c:pt idx="14">
                  <c:v>127</c:v>
                </c:pt>
                <c:pt idx="15">
                  <c:v>252</c:v>
                </c:pt>
                <c:pt idx="16">
                  <c:v>8</c:v>
                </c:pt>
                <c:pt idx="17">
                  <c:v>9</c:v>
                </c:pt>
                <c:pt idx="18">
                  <c:v>55</c:v>
                </c:pt>
                <c:pt idx="19">
                  <c:v>46</c:v>
                </c:pt>
                <c:pt idx="20">
                  <c:v>49</c:v>
                </c:pt>
                <c:pt idx="21">
                  <c:v>162</c:v>
                </c:pt>
                <c:pt idx="22">
                  <c:v>1</c:v>
                </c:pt>
                <c:pt idx="23">
                  <c:v>46</c:v>
                </c:pt>
                <c:pt idx="24">
                  <c:v>92</c:v>
                </c:pt>
                <c:pt idx="25">
                  <c:v>103</c:v>
                </c:pt>
                <c:pt idx="26">
                  <c:v>6</c:v>
                </c:pt>
                <c:pt idx="27">
                  <c:v>35</c:v>
                </c:pt>
                <c:pt idx="28">
                  <c:v>3</c:v>
                </c:pt>
                <c:pt idx="29">
                  <c:v>168</c:v>
                </c:pt>
                <c:pt idx="30">
                  <c:v>4</c:v>
                </c:pt>
                <c:pt idx="3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9-4E67-850F-C72A5EB0C77A}"/>
            </c:ext>
          </c:extLst>
        </c:ser>
        <c:ser>
          <c:idx val="1"/>
          <c:order val="1"/>
          <c:tx>
            <c:strRef>
              <c:f>'2.1.6'!$C$5:$C$6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289</c:v>
                </c:pt>
                <c:pt idx="1">
                  <c:v>806</c:v>
                </c:pt>
                <c:pt idx="2">
                  <c:v>541</c:v>
                </c:pt>
                <c:pt idx="3">
                  <c:v>159</c:v>
                </c:pt>
                <c:pt idx="4">
                  <c:v>1141</c:v>
                </c:pt>
                <c:pt idx="5">
                  <c:v>435</c:v>
                </c:pt>
                <c:pt idx="6">
                  <c:v>18360</c:v>
                </c:pt>
                <c:pt idx="7">
                  <c:v>845</c:v>
                </c:pt>
                <c:pt idx="8">
                  <c:v>110</c:v>
                </c:pt>
                <c:pt idx="9">
                  <c:v>299</c:v>
                </c:pt>
                <c:pt idx="10">
                  <c:v>3226</c:v>
                </c:pt>
                <c:pt idx="11">
                  <c:v>3471</c:v>
                </c:pt>
                <c:pt idx="12">
                  <c:v>473</c:v>
                </c:pt>
                <c:pt idx="13">
                  <c:v>1010</c:v>
                </c:pt>
                <c:pt idx="14">
                  <c:v>4156</c:v>
                </c:pt>
                <c:pt idx="15">
                  <c:v>1152</c:v>
                </c:pt>
                <c:pt idx="16">
                  <c:v>578</c:v>
                </c:pt>
                <c:pt idx="17">
                  <c:v>349</c:v>
                </c:pt>
                <c:pt idx="18">
                  <c:v>2350</c:v>
                </c:pt>
                <c:pt idx="19">
                  <c:v>1076</c:v>
                </c:pt>
                <c:pt idx="20">
                  <c:v>2409</c:v>
                </c:pt>
                <c:pt idx="21">
                  <c:v>2043</c:v>
                </c:pt>
                <c:pt idx="22">
                  <c:v>799</c:v>
                </c:pt>
                <c:pt idx="23">
                  <c:v>892</c:v>
                </c:pt>
                <c:pt idx="24">
                  <c:v>929</c:v>
                </c:pt>
                <c:pt idx="25">
                  <c:v>529</c:v>
                </c:pt>
                <c:pt idx="26">
                  <c:v>849</c:v>
                </c:pt>
                <c:pt idx="27">
                  <c:v>842</c:v>
                </c:pt>
                <c:pt idx="28">
                  <c:v>989</c:v>
                </c:pt>
                <c:pt idx="29">
                  <c:v>2321</c:v>
                </c:pt>
                <c:pt idx="30">
                  <c:v>461</c:v>
                </c:pt>
                <c:pt idx="3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9-4E67-850F-C72A5EB0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434184"/>
        <c:axId val="425433792"/>
      </c:lineChart>
      <c:catAx>
        <c:axId val="42543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433792"/>
        <c:crosses val="autoZero"/>
        <c:auto val="1"/>
        <c:lblAlgn val="ctr"/>
        <c:lblOffset val="100"/>
        <c:noMultiLvlLbl val="0"/>
      </c:catAx>
      <c:valAx>
        <c:axId val="425433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5434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10</xdr:row>
      <xdr:rowOff>0</xdr:rowOff>
    </xdr:from>
    <xdr:to>
      <xdr:col>9</xdr:col>
      <xdr:colOff>247650</xdr:colOff>
      <xdr:row>24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</xdr:colOff>
      <xdr:row>4</xdr:row>
      <xdr:rowOff>190499</xdr:rowOff>
    </xdr:from>
    <xdr:to>
      <xdr:col>9</xdr:col>
      <xdr:colOff>604987</xdr:colOff>
      <xdr:row>21</xdr:row>
      <xdr:rowOff>184312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F27942B-7F3D-48E7-84E4-1EA8A6E89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16667</xdr:colOff>
      <xdr:row>22</xdr:row>
      <xdr:rowOff>154783</xdr:rowOff>
    </xdr:from>
    <xdr:to>
      <xdr:col>9</xdr:col>
      <xdr:colOff>609600</xdr:colOff>
      <xdr:row>41</xdr:row>
      <xdr:rowOff>152399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BB16703E-D1B5-43EC-BA81-2F72D534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4</xdr:row>
      <xdr:rowOff>57150</xdr:rowOff>
    </xdr:from>
    <xdr:to>
      <xdr:col>10</xdr:col>
      <xdr:colOff>95249</xdr:colOff>
      <xdr:row>17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6</xdr:row>
      <xdr:rowOff>85726</xdr:rowOff>
    </xdr:from>
    <xdr:to>
      <xdr:col>15</xdr:col>
      <xdr:colOff>561975</xdr:colOff>
      <xdr:row>23</xdr:row>
      <xdr:rowOff>76201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24</xdr:row>
      <xdr:rowOff>161925</xdr:rowOff>
    </xdr:from>
    <xdr:to>
      <xdr:col>14</xdr:col>
      <xdr:colOff>238125</xdr:colOff>
      <xdr:row>39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37E456-F711-4E2E-8471-E6BBE6276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397451</xdr:colOff>
      <xdr:row>6</xdr:row>
      <xdr:rowOff>132484</xdr:rowOff>
    </xdr:from>
    <xdr:to>
      <xdr:col>15</xdr:col>
      <xdr:colOff>638174</xdr:colOff>
      <xdr:row>23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635794</xdr:colOff>
      <xdr:row>24</xdr:row>
      <xdr:rowOff>71438</xdr:rowOff>
    </xdr:from>
    <xdr:to>
      <xdr:col>14</xdr:col>
      <xdr:colOff>709613</xdr:colOff>
      <xdr:row>39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6</xdr:row>
      <xdr:rowOff>104775</xdr:rowOff>
    </xdr:from>
    <xdr:to>
      <xdr:col>16</xdr:col>
      <xdr:colOff>723900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24</xdr:row>
      <xdr:rowOff>180975</xdr:rowOff>
    </xdr:from>
    <xdr:to>
      <xdr:col>15</xdr:col>
      <xdr:colOff>676275</xdr:colOff>
      <xdr:row>39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lorviv/Desktop/1%20Autotransporte%20de%20Carg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>
      <selection activeCell="A49" sqref="A49"/>
    </sheetView>
  </sheetViews>
  <sheetFormatPr baseColWidth="10" defaultColWidth="11.42578125" defaultRowHeight="15" x14ac:dyDescent="0.25"/>
  <cols>
    <col min="1" max="1" width="27.85546875" style="2" customWidth="1"/>
    <col min="2" max="2" width="18" style="2" customWidth="1"/>
    <col min="3" max="3" width="12.28515625" style="2" customWidth="1"/>
    <col min="4" max="4" width="14.28515625" style="2" customWidth="1"/>
    <col min="5" max="16384" width="11.42578125" style="2"/>
  </cols>
  <sheetData>
    <row r="1" spans="1:11" x14ac:dyDescent="0.25">
      <c r="A1" s="1"/>
      <c r="B1" s="1"/>
      <c r="C1" s="1"/>
      <c r="D1" s="1"/>
      <c r="E1" s="4"/>
      <c r="F1" s="4"/>
      <c r="G1" s="4"/>
    </row>
    <row r="2" spans="1:11" ht="17.25" x14ac:dyDescent="0.3">
      <c r="A2" s="24" t="s">
        <v>94</v>
      </c>
      <c r="B2" s="24"/>
      <c r="C2" s="24"/>
    </row>
    <row r="3" spans="1:11" x14ac:dyDescent="0.25">
      <c r="E3" s="1"/>
      <c r="F3" s="1"/>
      <c r="G3" s="1"/>
      <c r="H3" s="1"/>
      <c r="I3" s="1"/>
      <c r="J3" s="1"/>
      <c r="K3" s="1"/>
    </row>
    <row r="4" spans="1:11" ht="17.25" x14ac:dyDescent="0.3">
      <c r="A4" s="24" t="s">
        <v>108</v>
      </c>
      <c r="B4" s="24"/>
      <c r="C4" s="24"/>
      <c r="D4" s="1"/>
      <c r="E4" s="1"/>
      <c r="F4" s="1"/>
      <c r="G4" s="1"/>
      <c r="H4" s="1"/>
      <c r="I4" s="1"/>
      <c r="J4" s="1"/>
      <c r="K4" s="1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ht="17.25" x14ac:dyDescent="0.3">
      <c r="A6" s="24" t="s">
        <v>134</v>
      </c>
      <c r="B6" s="24"/>
      <c r="C6" s="24"/>
      <c r="D6" s="26"/>
      <c r="E6" s="4"/>
      <c r="F6" s="4"/>
      <c r="G6" s="4"/>
    </row>
    <row r="7" spans="1:11" ht="17.25" x14ac:dyDescent="0.3">
      <c r="A7" s="31" t="s">
        <v>127</v>
      </c>
      <c r="B7" s="22"/>
      <c r="C7" s="22"/>
      <c r="D7" s="23"/>
      <c r="E7" s="4"/>
      <c r="F7" s="4"/>
      <c r="G7" s="4"/>
    </row>
    <row r="8" spans="1:11" x14ac:dyDescent="0.25">
      <c r="D8" s="4"/>
      <c r="G8" s="4"/>
    </row>
    <row r="9" spans="1:11" ht="26.25" customHeight="1" x14ac:dyDescent="0.25">
      <c r="A9" s="94" t="s">
        <v>128</v>
      </c>
      <c r="B9" s="94" t="s">
        <v>101</v>
      </c>
      <c r="C9" s="94" t="s">
        <v>0</v>
      </c>
      <c r="D9" s="4"/>
      <c r="G9" s="4"/>
    </row>
    <row r="10" spans="1:11" ht="7.5" customHeight="1" x14ac:dyDescent="0.25">
      <c r="A10" s="38"/>
      <c r="B10" s="38"/>
      <c r="C10" s="38"/>
      <c r="D10" s="4"/>
      <c r="G10" s="4"/>
    </row>
    <row r="11" spans="1:11" x14ac:dyDescent="0.25">
      <c r="A11" s="96" t="s">
        <v>40</v>
      </c>
      <c r="B11" s="97">
        <v>47780</v>
      </c>
      <c r="C11" s="98">
        <f>B11/$B$17*100</f>
        <v>82.952829042170876</v>
      </c>
      <c r="D11" s="4"/>
      <c r="G11" s="4"/>
    </row>
    <row r="12" spans="1:11" x14ac:dyDescent="0.25">
      <c r="A12" s="54" t="s">
        <v>39</v>
      </c>
      <c r="B12" s="12">
        <v>6994</v>
      </c>
      <c r="C12" s="56">
        <f>B12/$B$17*100</f>
        <v>12.142571919651383</v>
      </c>
      <c r="D12" s="4"/>
      <c r="G12" s="4"/>
    </row>
    <row r="13" spans="1:11" x14ac:dyDescent="0.25">
      <c r="A13" s="96" t="s">
        <v>41</v>
      </c>
      <c r="B13" s="97">
        <v>2508</v>
      </c>
      <c r="C13" s="98">
        <f>B13/$B$17*100</f>
        <v>4.3542422611503673</v>
      </c>
      <c r="D13" s="4"/>
      <c r="G13" s="4"/>
    </row>
    <row r="14" spans="1:11" x14ac:dyDescent="0.25">
      <c r="A14" s="54" t="s">
        <v>42</v>
      </c>
      <c r="B14" s="12">
        <v>78</v>
      </c>
      <c r="C14" s="56">
        <f>B14/$B$17*100</f>
        <v>0.13541901769127937</v>
      </c>
      <c r="D14" s="4"/>
      <c r="G14" s="4"/>
    </row>
    <row r="15" spans="1:11" x14ac:dyDescent="0.25">
      <c r="A15" s="99" t="s">
        <v>60</v>
      </c>
      <c r="B15" s="97">
        <v>239</v>
      </c>
      <c r="C15" s="98">
        <f>B15/$B$17*100</f>
        <v>0.41493775933609961</v>
      </c>
      <c r="D15" s="4"/>
      <c r="G15" s="4"/>
    </row>
    <row r="16" spans="1:11" ht="8.25" customHeight="1" x14ac:dyDescent="0.25">
      <c r="A16" s="38"/>
      <c r="B16" s="40"/>
      <c r="C16" s="41"/>
      <c r="D16" s="4"/>
      <c r="G16" s="4"/>
    </row>
    <row r="17" spans="1:7" ht="22.5" customHeight="1" x14ac:dyDescent="0.25">
      <c r="A17" s="94" t="s">
        <v>37</v>
      </c>
      <c r="B17" s="95">
        <f>SUM(B11:B15)</f>
        <v>57599</v>
      </c>
      <c r="C17" s="95">
        <f>SUM(C11:C15)</f>
        <v>100</v>
      </c>
      <c r="D17" s="4"/>
      <c r="G17" s="4"/>
    </row>
    <row r="18" spans="1:7" x14ac:dyDescent="0.25">
      <c r="D18" s="4"/>
    </row>
    <row r="19" spans="1:7" x14ac:dyDescent="0.25">
      <c r="D19" s="4"/>
    </row>
    <row r="20" spans="1:7" x14ac:dyDescent="0.25">
      <c r="D20" s="4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26"/>
  <sheetViews>
    <sheetView zoomScaleNormal="100" workbookViewId="0">
      <selection activeCell="C57" sqref="C57"/>
    </sheetView>
  </sheetViews>
  <sheetFormatPr baseColWidth="10" defaultColWidth="11.42578125" defaultRowHeight="15" x14ac:dyDescent="0.25"/>
  <cols>
    <col min="1" max="1" width="16" style="2" customWidth="1"/>
    <col min="2" max="2" width="14.140625" style="2" customWidth="1"/>
    <col min="3" max="3" width="12" style="2" customWidth="1"/>
    <col min="4" max="4" width="8.140625" style="2" customWidth="1"/>
    <col min="5" max="5" width="14.140625" style="2" customWidth="1"/>
    <col min="6" max="6" width="8.42578125" style="2" customWidth="1"/>
    <col min="7" max="7" width="11.42578125" style="2"/>
    <col min="8" max="8" width="10.7109375" style="2" customWidth="1"/>
    <col min="9" max="16384" width="11.42578125" style="2"/>
  </cols>
  <sheetData>
    <row r="2" spans="1:8" ht="17.25" x14ac:dyDescent="0.3">
      <c r="A2" s="6" t="s">
        <v>125</v>
      </c>
    </row>
    <row r="4" spans="1:8" ht="17.25" x14ac:dyDescent="0.3">
      <c r="A4" s="6" t="s">
        <v>123</v>
      </c>
    </row>
    <row r="6" spans="1:8" ht="17.25" customHeight="1" x14ac:dyDescent="0.25">
      <c r="A6" s="130" t="s">
        <v>103</v>
      </c>
      <c r="B6" s="130" t="s">
        <v>104</v>
      </c>
      <c r="C6" s="130" t="s">
        <v>105</v>
      </c>
      <c r="D6" s="130" t="s">
        <v>0</v>
      </c>
      <c r="E6" s="130" t="s">
        <v>106</v>
      </c>
      <c r="F6" s="130" t="s">
        <v>0</v>
      </c>
      <c r="G6" s="21"/>
      <c r="H6" s="17"/>
    </row>
    <row r="7" spans="1:8" ht="29.25" customHeight="1" x14ac:dyDescent="0.25">
      <c r="A7" s="130"/>
      <c r="B7" s="130"/>
      <c r="C7" s="130"/>
      <c r="D7" s="130"/>
      <c r="E7" s="130"/>
      <c r="F7" s="130"/>
      <c r="G7" s="133"/>
      <c r="H7" s="16"/>
    </row>
    <row r="8" spans="1:8" ht="6.75" customHeight="1" x14ac:dyDescent="0.25">
      <c r="A8" s="38"/>
      <c r="B8" s="38"/>
      <c r="C8" s="38"/>
      <c r="D8" s="38"/>
      <c r="E8" s="38"/>
      <c r="F8" s="38"/>
      <c r="G8" s="133"/>
      <c r="H8" s="19"/>
    </row>
    <row r="9" spans="1:8" x14ac:dyDescent="0.25">
      <c r="A9" s="113" t="s">
        <v>52</v>
      </c>
      <c r="B9" s="114" t="s">
        <v>56</v>
      </c>
      <c r="C9" s="97">
        <v>2318</v>
      </c>
      <c r="D9" s="115">
        <f>C9/$C$17*100</f>
        <v>73.284856149225419</v>
      </c>
      <c r="E9" s="97">
        <v>3812</v>
      </c>
      <c r="F9" s="115">
        <f>E9/$E$17*100</f>
        <v>6.6181704543481654</v>
      </c>
      <c r="G9" s="18">
        <v>73.975745657161582</v>
      </c>
      <c r="H9" s="20">
        <v>7.0281443790745746</v>
      </c>
    </row>
    <row r="10" spans="1:8" ht="9" customHeight="1" x14ac:dyDescent="0.25">
      <c r="A10" s="42"/>
      <c r="B10" s="43"/>
      <c r="C10" s="39"/>
      <c r="D10" s="45"/>
      <c r="E10" s="39"/>
      <c r="F10" s="45"/>
      <c r="G10" s="18"/>
      <c r="H10" s="20"/>
    </row>
    <row r="11" spans="1:8" x14ac:dyDescent="0.25">
      <c r="A11" s="113" t="s">
        <v>53</v>
      </c>
      <c r="B11" s="114" t="s">
        <v>57</v>
      </c>
      <c r="C11" s="97">
        <v>495</v>
      </c>
      <c r="D11" s="115">
        <f>C11/$C$17*100</f>
        <v>15.649699652228897</v>
      </c>
      <c r="E11" s="97">
        <v>7094</v>
      </c>
      <c r="F11" s="115">
        <f>E11/$E$17*100</f>
        <v>12.316186044896613</v>
      </c>
      <c r="G11" s="18">
        <v>15.732546705998033</v>
      </c>
      <c r="H11" s="20">
        <v>13.583240578788361</v>
      </c>
    </row>
    <row r="12" spans="1:8" ht="7.5" customHeight="1" x14ac:dyDescent="0.25">
      <c r="A12" s="42"/>
      <c r="B12" s="43"/>
      <c r="C12" s="39"/>
      <c r="D12" s="45"/>
      <c r="E12" s="39"/>
      <c r="F12" s="45"/>
      <c r="G12" s="18"/>
      <c r="H12" s="20"/>
    </row>
    <row r="13" spans="1:8" x14ac:dyDescent="0.25">
      <c r="A13" s="113" t="s">
        <v>54</v>
      </c>
      <c r="B13" s="114" t="s">
        <v>58</v>
      </c>
      <c r="C13" s="97">
        <v>230</v>
      </c>
      <c r="D13" s="115">
        <f>C13/$C$17*100</f>
        <v>7.2715776161871641</v>
      </c>
      <c r="E13" s="97">
        <v>12615</v>
      </c>
      <c r="F13" s="115">
        <f>E13/$E$17*100</f>
        <v>21.901421899685758</v>
      </c>
      <c r="G13" s="18">
        <v>6.9157653228449689</v>
      </c>
      <c r="H13" s="20">
        <v>22.964700270313244</v>
      </c>
    </row>
    <row r="14" spans="1:8" ht="9" customHeight="1" x14ac:dyDescent="0.25">
      <c r="A14" s="42"/>
      <c r="B14" s="43"/>
      <c r="C14" s="39"/>
      <c r="D14" s="45"/>
      <c r="E14" s="39"/>
      <c r="F14" s="45"/>
      <c r="G14" s="18"/>
      <c r="H14" s="20"/>
    </row>
    <row r="15" spans="1:8" x14ac:dyDescent="0.25">
      <c r="A15" s="113" t="s">
        <v>55</v>
      </c>
      <c r="B15" s="114" t="s">
        <v>59</v>
      </c>
      <c r="C15" s="97">
        <v>120</v>
      </c>
      <c r="D15" s="115">
        <f>C15/$C$17*100</f>
        <v>3.7938665823585205</v>
      </c>
      <c r="E15" s="97">
        <v>34078</v>
      </c>
      <c r="F15" s="115">
        <f>E15/$E$17*100</f>
        <v>59.164221601069464</v>
      </c>
      <c r="G15" s="18">
        <v>3.3759423139954112</v>
      </c>
      <c r="H15" s="20">
        <v>56.423914771823824</v>
      </c>
    </row>
    <row r="16" spans="1:8" ht="6" customHeight="1" x14ac:dyDescent="0.25">
      <c r="A16" s="46"/>
      <c r="B16" s="47"/>
      <c r="C16" s="39"/>
      <c r="D16" s="44"/>
      <c r="E16" s="39"/>
      <c r="F16" s="44"/>
      <c r="G16" s="13"/>
      <c r="H16" s="13"/>
    </row>
    <row r="17" spans="1:6" ht="19.5" customHeight="1" x14ac:dyDescent="0.25">
      <c r="A17" s="111" t="s">
        <v>37</v>
      </c>
      <c r="B17" s="107"/>
      <c r="C17" s="108">
        <f>C9+C11+C13+C15</f>
        <v>3163</v>
      </c>
      <c r="D17" s="112">
        <f>D9+D11+D13+D15</f>
        <v>99.999999999999986</v>
      </c>
      <c r="E17" s="108">
        <f>E9+E11+E13+E15</f>
        <v>57599</v>
      </c>
      <c r="F17" s="112">
        <f>F9+F11+F13+F15</f>
        <v>100</v>
      </c>
    </row>
    <row r="18" spans="1:6" ht="15.75" x14ac:dyDescent="0.25">
      <c r="A18" s="7"/>
      <c r="B18" s="7"/>
      <c r="C18" s="7"/>
      <c r="D18" s="122"/>
      <c r="E18" s="7"/>
      <c r="F18" s="122"/>
    </row>
    <row r="19" spans="1:6" hidden="1" x14ac:dyDescent="0.25">
      <c r="D19" s="4"/>
      <c r="F19" s="4"/>
    </row>
    <row r="20" spans="1:6" x14ac:dyDescent="0.25">
      <c r="D20" s="63"/>
      <c r="F20" s="4"/>
    </row>
    <row r="21" spans="1:6" x14ac:dyDescent="0.25">
      <c r="D21" s="63"/>
      <c r="F21" s="4"/>
    </row>
    <row r="22" spans="1:6" x14ac:dyDescent="0.25">
      <c r="D22" s="63"/>
      <c r="F22" s="4"/>
    </row>
    <row r="23" spans="1:6" x14ac:dyDescent="0.25">
      <c r="D23" s="63"/>
    </row>
    <row r="24" spans="1:6" x14ac:dyDescent="0.25">
      <c r="D24" s="63"/>
    </row>
    <row r="25" spans="1:6" x14ac:dyDescent="0.25">
      <c r="D25" s="15"/>
    </row>
    <row r="26" spans="1:6" x14ac:dyDescent="0.25">
      <c r="D26" s="15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50"/>
  <sheetViews>
    <sheetView zoomScaleNormal="100" workbookViewId="0">
      <selection activeCell="A67" sqref="A67"/>
    </sheetView>
  </sheetViews>
  <sheetFormatPr baseColWidth="10" defaultColWidth="11.42578125" defaultRowHeight="15" x14ac:dyDescent="0.25"/>
  <cols>
    <col min="1" max="1" width="39.28515625" style="65" customWidth="1"/>
    <col min="2" max="2" width="15.85546875" style="65" customWidth="1"/>
    <col min="3" max="3" width="16.28515625" style="65" customWidth="1"/>
    <col min="4" max="4" width="18.140625" style="65" bestFit="1" customWidth="1"/>
    <col min="5" max="5" width="18.7109375" style="65" bestFit="1" customWidth="1"/>
    <col min="6" max="16384" width="11.42578125" style="65"/>
  </cols>
  <sheetData>
    <row r="2" spans="1:8" ht="19.5" customHeight="1" x14ac:dyDescent="0.3">
      <c r="A2" s="64" t="s">
        <v>120</v>
      </c>
    </row>
    <row r="4" spans="1:8" ht="17.25" x14ac:dyDescent="0.3">
      <c r="A4" s="64" t="s">
        <v>121</v>
      </c>
    </row>
    <row r="6" spans="1:8" ht="16.5" customHeight="1" x14ac:dyDescent="0.25">
      <c r="A6" s="130" t="s">
        <v>107</v>
      </c>
      <c r="B6" s="130" t="s">
        <v>119</v>
      </c>
      <c r="C6" s="130" t="s">
        <v>143</v>
      </c>
      <c r="E6" s="66"/>
      <c r="F6" s="66"/>
      <c r="G6" s="66"/>
      <c r="H6" s="66"/>
    </row>
    <row r="7" spans="1:8" ht="18" customHeight="1" x14ac:dyDescent="0.25">
      <c r="A7" s="130"/>
      <c r="B7" s="130"/>
      <c r="C7" s="130"/>
    </row>
    <row r="8" spans="1:8" ht="27.75" customHeight="1" x14ac:dyDescent="0.25">
      <c r="A8" s="130"/>
      <c r="B8" s="130"/>
      <c r="C8" s="130"/>
      <c r="D8" s="67" t="s">
        <v>90</v>
      </c>
      <c r="E8" s="67" t="s">
        <v>91</v>
      </c>
      <c r="F8" s="93"/>
    </row>
    <row r="9" spans="1:8" ht="8.25" customHeight="1" x14ac:dyDescent="0.25">
      <c r="A9" s="68"/>
      <c r="B9" s="68"/>
      <c r="C9" s="68"/>
      <c r="D9" s="69"/>
      <c r="E9" s="70"/>
      <c r="F9" s="93"/>
    </row>
    <row r="10" spans="1:8" x14ac:dyDescent="0.25">
      <c r="A10" s="116" t="s">
        <v>33</v>
      </c>
      <c r="B10" s="117">
        <v>50780</v>
      </c>
      <c r="C10" s="117">
        <v>8332060</v>
      </c>
      <c r="D10" s="71">
        <f>B10*100/$B$17</f>
        <v>1.6413153794935775</v>
      </c>
      <c r="E10" s="71">
        <f>C10*100/$C$17</f>
        <v>1.9028855903416233</v>
      </c>
    </row>
    <row r="11" spans="1:8" x14ac:dyDescent="0.25">
      <c r="A11" s="72" t="s">
        <v>49</v>
      </c>
      <c r="B11" s="73">
        <v>2241610</v>
      </c>
      <c r="C11" s="73">
        <v>301082870</v>
      </c>
      <c r="D11" s="71">
        <f t="shared" ref="D11:D15" si="0">B11*100/$B$17</f>
        <v>72.453504683469845</v>
      </c>
      <c r="E11" s="71">
        <f t="shared" ref="E11:E15" si="1">C11*100/$C$17</f>
        <v>68.761657359848613</v>
      </c>
    </row>
    <row r="12" spans="1:8" x14ac:dyDescent="0.25">
      <c r="A12" s="116" t="s">
        <v>34</v>
      </c>
      <c r="B12" s="117">
        <v>32700</v>
      </c>
      <c r="C12" s="117">
        <v>5361160</v>
      </c>
      <c r="D12" s="71">
        <f t="shared" si="0"/>
        <v>1.0569321171610868</v>
      </c>
      <c r="E12" s="71">
        <f t="shared" si="1"/>
        <v>1.2243879798652311</v>
      </c>
    </row>
    <row r="13" spans="1:8" x14ac:dyDescent="0.25">
      <c r="A13" s="72" t="s">
        <v>36</v>
      </c>
      <c r="B13" s="73">
        <v>20365</v>
      </c>
      <c r="C13" s="73">
        <v>1827090</v>
      </c>
      <c r="D13" s="71">
        <f t="shared" si="0"/>
        <v>0.65823922220139242</v>
      </c>
      <c r="E13" s="71">
        <f t="shared" si="1"/>
        <v>0.4172729472972202</v>
      </c>
    </row>
    <row r="14" spans="1:8" x14ac:dyDescent="0.25">
      <c r="A14" s="116" t="s">
        <v>35</v>
      </c>
      <c r="B14" s="117">
        <v>716750</v>
      </c>
      <c r="C14" s="117">
        <v>119527425</v>
      </c>
      <c r="D14" s="71">
        <f t="shared" si="0"/>
        <v>23.16685305734584</v>
      </c>
      <c r="E14" s="71">
        <f t="shared" si="1"/>
        <v>27.297812867782891</v>
      </c>
    </row>
    <row r="15" spans="1:8" ht="34.5" customHeight="1" x14ac:dyDescent="0.25">
      <c r="A15" s="74" t="s">
        <v>38</v>
      </c>
      <c r="B15" s="75">
        <v>31655</v>
      </c>
      <c r="C15" s="75">
        <v>1733870</v>
      </c>
      <c r="D15" s="71">
        <f t="shared" si="0"/>
        <v>1.0231555403282631</v>
      </c>
      <c r="E15" s="71">
        <f t="shared" si="1"/>
        <v>0.39598325486441893</v>
      </c>
    </row>
    <row r="16" spans="1:8" ht="8.25" customHeight="1" x14ac:dyDescent="0.25">
      <c r="A16" s="68"/>
      <c r="B16" s="76"/>
      <c r="C16" s="76"/>
      <c r="D16" s="71"/>
      <c r="E16" s="71"/>
      <c r="F16" s="93"/>
    </row>
    <row r="17" spans="1:6" ht="24" customHeight="1" x14ac:dyDescent="0.25">
      <c r="A17" s="104" t="s">
        <v>51</v>
      </c>
      <c r="B17" s="95">
        <f>SUM(B10:B15)</f>
        <v>3093860</v>
      </c>
      <c r="C17" s="95">
        <f>SUM(C10:C15)</f>
        <v>437864475</v>
      </c>
      <c r="D17" s="71">
        <f>SUM(D10:D15)</f>
        <v>99.999999999999986</v>
      </c>
      <c r="E17" s="71">
        <f>SUM(E10:E15)</f>
        <v>100</v>
      </c>
      <c r="F17" s="93"/>
    </row>
    <row r="18" spans="1:6" x14ac:dyDescent="0.25">
      <c r="A18" s="77" t="s">
        <v>131</v>
      </c>
      <c r="D18" s="78"/>
      <c r="E18" s="78"/>
    </row>
    <row r="19" spans="1:6" x14ac:dyDescent="0.25">
      <c r="C19" s="78"/>
      <c r="D19" s="78"/>
      <c r="E19" s="78"/>
    </row>
    <row r="20" spans="1:6" x14ac:dyDescent="0.25">
      <c r="C20" s="78"/>
      <c r="D20" s="78"/>
      <c r="E20" s="78"/>
    </row>
    <row r="21" spans="1:6" x14ac:dyDescent="0.25">
      <c r="A21" s="79" t="s">
        <v>93</v>
      </c>
      <c r="B21" s="80"/>
      <c r="C21" s="81"/>
      <c r="D21" s="78"/>
      <c r="E21" s="78"/>
    </row>
    <row r="22" spans="1:6" ht="15" customHeight="1" x14ac:dyDescent="0.25">
      <c r="A22" s="133" t="s">
        <v>92</v>
      </c>
      <c r="B22" s="80"/>
      <c r="C22" s="81"/>
      <c r="D22" s="78"/>
      <c r="E22" s="78"/>
    </row>
    <row r="23" spans="1:6" ht="15" customHeight="1" x14ac:dyDescent="0.25">
      <c r="A23" s="133"/>
      <c r="B23" s="80"/>
      <c r="C23" s="82"/>
      <c r="D23" s="83"/>
      <c r="E23" s="78"/>
    </row>
    <row r="24" spans="1:6" x14ac:dyDescent="0.25">
      <c r="A24" s="84"/>
      <c r="B24" s="80"/>
      <c r="C24" s="78"/>
      <c r="D24" s="78"/>
    </row>
    <row r="25" spans="1:6" x14ac:dyDescent="0.25">
      <c r="A25" s="80"/>
      <c r="B25" s="73"/>
      <c r="C25" s="73"/>
    </row>
    <row r="26" spans="1:6" x14ac:dyDescent="0.25">
      <c r="A26" s="80"/>
      <c r="B26" s="73"/>
      <c r="C26" s="73"/>
    </row>
    <row r="27" spans="1:6" x14ac:dyDescent="0.25">
      <c r="A27" s="80"/>
      <c r="B27" s="73"/>
      <c r="C27" s="73"/>
    </row>
    <row r="28" spans="1:6" x14ac:dyDescent="0.25">
      <c r="A28" s="85"/>
      <c r="B28" s="73"/>
      <c r="C28" s="73"/>
    </row>
    <row r="29" spans="1:6" x14ac:dyDescent="0.25">
      <c r="A29" s="86"/>
      <c r="B29" s="87"/>
      <c r="C29" s="87"/>
    </row>
    <row r="30" spans="1:6" ht="15.75" x14ac:dyDescent="0.25">
      <c r="A30" s="49"/>
      <c r="B30" s="59"/>
      <c r="C30" s="59"/>
    </row>
    <row r="31" spans="1:6" x14ac:dyDescent="0.25">
      <c r="A31" s="79"/>
      <c r="B31" s="80"/>
      <c r="C31" s="80"/>
    </row>
    <row r="32" spans="1:6" x14ac:dyDescent="0.25">
      <c r="A32" s="79"/>
      <c r="B32" s="80"/>
      <c r="C32" s="80"/>
    </row>
    <row r="33" spans="1:3" x14ac:dyDescent="0.25">
      <c r="A33" s="79"/>
      <c r="B33" s="88"/>
      <c r="C33" s="88"/>
    </row>
    <row r="41" spans="1:3" x14ac:dyDescent="0.25">
      <c r="A41" s="89"/>
    </row>
    <row r="42" spans="1:3" x14ac:dyDescent="0.25">
      <c r="A42" s="89"/>
    </row>
    <row r="43" spans="1:3" x14ac:dyDescent="0.25">
      <c r="A43" s="89"/>
    </row>
    <row r="44" spans="1:3" x14ac:dyDescent="0.25">
      <c r="A44" s="90"/>
    </row>
    <row r="50" spans="2:2" x14ac:dyDescent="0.25">
      <c r="B50" s="91"/>
    </row>
  </sheetData>
  <mergeCells count="4">
    <mergeCell ref="A6:A8"/>
    <mergeCell ref="B6:B8"/>
    <mergeCell ref="C6:C8"/>
    <mergeCell ref="A22:A23"/>
  </mergeCells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zoomScaleNormal="100" workbookViewId="0">
      <selection activeCell="A63" sqref="A63"/>
    </sheetView>
  </sheetViews>
  <sheetFormatPr baseColWidth="10" defaultColWidth="11.42578125" defaultRowHeight="15" x14ac:dyDescent="0.25"/>
  <cols>
    <col min="1" max="1" width="35.5703125" style="2" customWidth="1"/>
    <col min="2" max="2" width="14.42578125" style="2" customWidth="1"/>
    <col min="3" max="3" width="12.28515625" style="2" customWidth="1"/>
    <col min="4" max="4" width="9.85546875" style="2" customWidth="1"/>
    <col min="5" max="16384" width="11.42578125" style="2"/>
  </cols>
  <sheetData>
    <row r="1" spans="1:11" x14ac:dyDescent="0.25">
      <c r="D1" s="1"/>
      <c r="E1" s="1"/>
      <c r="F1" s="1"/>
      <c r="G1" s="1"/>
      <c r="H1" s="1"/>
      <c r="I1" s="1"/>
      <c r="J1" s="1"/>
      <c r="K1" s="1"/>
    </row>
    <row r="2" spans="1:11" ht="17.25" x14ac:dyDescent="0.3">
      <c r="A2" s="24" t="s">
        <v>135</v>
      </c>
      <c r="B2" s="24"/>
      <c r="C2" s="24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3">
      <c r="A3" s="31" t="s">
        <v>110</v>
      </c>
      <c r="B3" s="22"/>
      <c r="C3" s="22"/>
      <c r="D3" s="1"/>
      <c r="E3" s="1"/>
      <c r="F3" s="1"/>
      <c r="G3" s="1"/>
      <c r="H3" s="1"/>
      <c r="I3" s="1"/>
      <c r="J3" s="1"/>
      <c r="K3" s="1"/>
    </row>
    <row r="4" spans="1:11" x14ac:dyDescent="0.25">
      <c r="D4" s="1"/>
      <c r="E4" s="1"/>
      <c r="F4" s="1"/>
      <c r="G4" s="1"/>
      <c r="H4" s="1"/>
      <c r="I4" s="1"/>
      <c r="J4" s="1"/>
      <c r="K4" s="1"/>
    </row>
    <row r="5" spans="1:11" ht="37.5" customHeight="1" x14ac:dyDescent="0.25">
      <c r="A5" s="94" t="s">
        <v>126</v>
      </c>
      <c r="B5" s="94" t="s">
        <v>101</v>
      </c>
      <c r="C5" s="94" t="s">
        <v>0</v>
      </c>
      <c r="D5" s="1"/>
      <c r="F5" s="1"/>
      <c r="G5" s="1"/>
      <c r="H5" s="1"/>
      <c r="I5" s="1"/>
      <c r="J5" s="1"/>
      <c r="K5" s="1"/>
    </row>
    <row r="6" spans="1:11" ht="6.75" customHeight="1" x14ac:dyDescent="0.25">
      <c r="A6" s="34" t="s">
        <v>32</v>
      </c>
      <c r="B6" s="34"/>
      <c r="C6" s="35"/>
      <c r="D6" s="1"/>
      <c r="F6" s="1"/>
      <c r="G6" s="1"/>
      <c r="H6" s="1"/>
      <c r="I6" s="1"/>
      <c r="J6" s="1"/>
      <c r="K6" s="1"/>
    </row>
    <row r="7" spans="1:11" x14ac:dyDescent="0.25">
      <c r="A7" s="96" t="s">
        <v>33</v>
      </c>
      <c r="B7" s="100">
        <v>1372</v>
      </c>
      <c r="C7" s="101">
        <f t="shared" ref="C7:C12" si="0">B7/$B$14*100</f>
        <v>2.3819857983645552</v>
      </c>
      <c r="D7" s="33">
        <v>2.4</v>
      </c>
      <c r="F7" s="1"/>
      <c r="G7" s="1"/>
      <c r="H7" s="1"/>
      <c r="I7" s="1"/>
      <c r="J7" s="1"/>
      <c r="K7" s="1"/>
    </row>
    <row r="8" spans="1:11" x14ac:dyDescent="0.25">
      <c r="A8" s="54" t="s">
        <v>49</v>
      </c>
      <c r="B8" s="50">
        <v>35440</v>
      </c>
      <c r="C8" s="51">
        <f t="shared" si="0"/>
        <v>61.528845986909495</v>
      </c>
      <c r="D8" s="33">
        <v>61.5</v>
      </c>
      <c r="F8" s="1"/>
      <c r="G8" s="1"/>
      <c r="H8" s="1"/>
      <c r="I8" s="1"/>
      <c r="J8" s="1"/>
    </row>
    <row r="9" spans="1:11" x14ac:dyDescent="0.25">
      <c r="A9" s="96" t="s">
        <v>34</v>
      </c>
      <c r="B9" s="100">
        <v>467</v>
      </c>
      <c r="C9" s="101">
        <f t="shared" si="0"/>
        <v>0.8107779648952238</v>
      </c>
      <c r="D9" s="33">
        <v>0.8</v>
      </c>
      <c r="F9" s="1"/>
      <c r="G9" s="1"/>
      <c r="H9" s="1"/>
      <c r="I9" s="1"/>
      <c r="J9" s="1"/>
    </row>
    <row r="10" spans="1:11" x14ac:dyDescent="0.25">
      <c r="A10" s="54" t="s">
        <v>36</v>
      </c>
      <c r="B10" s="50">
        <v>97</v>
      </c>
      <c r="C10" s="51">
        <f t="shared" si="0"/>
        <v>0.16840570148787304</v>
      </c>
      <c r="D10" s="33">
        <v>0.2</v>
      </c>
      <c r="F10" s="1"/>
      <c r="G10" s="1"/>
      <c r="H10" s="1"/>
      <c r="I10" s="1"/>
      <c r="J10" s="1"/>
    </row>
    <row r="11" spans="1:11" x14ac:dyDescent="0.25">
      <c r="A11" s="96" t="s">
        <v>35</v>
      </c>
      <c r="B11" s="100">
        <v>10826</v>
      </c>
      <c r="C11" s="101">
        <f t="shared" si="0"/>
        <v>18.795465199048593</v>
      </c>
      <c r="D11" s="33">
        <v>18.8</v>
      </c>
      <c r="F11" s="1"/>
      <c r="G11" s="1"/>
      <c r="H11" s="1"/>
      <c r="I11" s="1"/>
      <c r="J11" s="1"/>
    </row>
    <row r="12" spans="1:11" x14ac:dyDescent="0.25">
      <c r="A12" s="55" t="s">
        <v>132</v>
      </c>
      <c r="B12" s="52">
        <v>9397</v>
      </c>
      <c r="C12" s="53">
        <f t="shared" si="0"/>
        <v>16.314519349294258</v>
      </c>
      <c r="D12" s="33">
        <v>16.3</v>
      </c>
      <c r="F12" s="1"/>
      <c r="G12" s="1"/>
      <c r="H12" s="1"/>
      <c r="I12" s="1"/>
      <c r="J12" s="1"/>
    </row>
    <row r="13" spans="1:11" ht="7.5" customHeight="1" x14ac:dyDescent="0.25">
      <c r="A13" s="34"/>
      <c r="B13" s="36"/>
      <c r="C13" s="37"/>
      <c r="D13" s="1"/>
      <c r="F13" s="1"/>
      <c r="G13" s="1"/>
      <c r="H13" s="1"/>
      <c r="I13" s="1"/>
      <c r="J13" s="1"/>
    </row>
    <row r="14" spans="1:11" ht="21" customHeight="1" x14ac:dyDescent="0.25">
      <c r="A14" s="94" t="s">
        <v>37</v>
      </c>
      <c r="B14" s="102">
        <f>SUM(B7:B12)</f>
        <v>57599</v>
      </c>
      <c r="C14" s="102">
        <f>SUM(C7:C12)</f>
        <v>100</v>
      </c>
      <c r="D14" s="1"/>
      <c r="F14" s="1"/>
      <c r="G14" s="1"/>
      <c r="H14" s="1"/>
      <c r="I14" s="1"/>
      <c r="J14" s="1"/>
      <c r="K14" s="1"/>
    </row>
    <row r="15" spans="1:11" x14ac:dyDescent="0.25">
      <c r="D15" s="1"/>
    </row>
    <row r="16" spans="1:11" x14ac:dyDescent="0.25">
      <c r="A16" s="29" t="s">
        <v>133</v>
      </c>
    </row>
    <row r="17" spans="1:6" x14ac:dyDescent="0.25">
      <c r="F17" s="1"/>
    </row>
    <row r="18" spans="1:6" x14ac:dyDescent="0.25">
      <c r="F18" s="1"/>
    </row>
    <row r="19" spans="1:6" x14ac:dyDescent="0.25">
      <c r="A19" s="27"/>
      <c r="B19" s="27"/>
      <c r="F19" s="1"/>
    </row>
    <row r="20" spans="1:6" x14ac:dyDescent="0.25">
      <c r="A20" s="27"/>
      <c r="B20" s="27"/>
      <c r="F20" s="1"/>
    </row>
    <row r="21" spans="1:6" x14ac:dyDescent="0.25">
      <c r="A21" s="27"/>
      <c r="B21" s="27"/>
      <c r="F21" s="1"/>
    </row>
    <row r="22" spans="1:6" x14ac:dyDescent="0.25">
      <c r="A22" s="27"/>
      <c r="B22" s="27"/>
    </row>
    <row r="23" spans="1:6" x14ac:dyDescent="0.25">
      <c r="A23" s="27"/>
      <c r="B23" s="27"/>
    </row>
    <row r="24" spans="1:6" x14ac:dyDescent="0.25">
      <c r="A24" s="27"/>
      <c r="B24" s="27"/>
    </row>
    <row r="25" spans="1:6" x14ac:dyDescent="0.25">
      <c r="A25" s="27"/>
      <c r="B25" s="27"/>
    </row>
  </sheetData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3"/>
  <sheetViews>
    <sheetView zoomScaleNormal="100" workbookViewId="0">
      <selection activeCell="A85" sqref="A85"/>
    </sheetView>
  </sheetViews>
  <sheetFormatPr baseColWidth="10" defaultColWidth="11.42578125" defaultRowHeight="15" x14ac:dyDescent="0.25"/>
  <cols>
    <col min="1" max="1" width="24" style="2" customWidth="1"/>
    <col min="2" max="2" width="11.5703125" style="2" customWidth="1"/>
    <col min="3" max="3" width="12.85546875" style="2" customWidth="1"/>
    <col min="4" max="5" width="13.42578125" style="2" customWidth="1"/>
    <col min="6" max="6" width="15.42578125" style="2" customWidth="1"/>
    <col min="7" max="7" width="12.5703125" style="2" customWidth="1"/>
    <col min="8" max="16384" width="11.42578125" style="2"/>
  </cols>
  <sheetData>
    <row r="2" spans="1:9" ht="17.25" x14ac:dyDescent="0.3">
      <c r="A2" s="24" t="s">
        <v>112</v>
      </c>
      <c r="B2" s="24"/>
      <c r="C2" s="24"/>
      <c r="D2" s="24"/>
      <c r="E2" s="24"/>
      <c r="F2" s="24"/>
      <c r="G2" s="24"/>
    </row>
    <row r="3" spans="1:9" ht="17.25" x14ac:dyDescent="0.3">
      <c r="A3" s="24" t="s">
        <v>113</v>
      </c>
      <c r="B3" s="24"/>
      <c r="C3" s="24"/>
      <c r="D3" s="24"/>
      <c r="E3" s="24"/>
      <c r="F3" s="24"/>
      <c r="G3" s="24"/>
    </row>
    <row r="5" spans="1:9" ht="20.25" customHeight="1" x14ac:dyDescent="0.25">
      <c r="A5" s="123" t="s">
        <v>95</v>
      </c>
      <c r="B5" s="124" t="s">
        <v>96</v>
      </c>
      <c r="C5" s="124"/>
      <c r="D5" s="124"/>
      <c r="E5" s="124"/>
      <c r="F5" s="124"/>
      <c r="G5" s="124"/>
    </row>
    <row r="6" spans="1:9" ht="19.5" customHeight="1" x14ac:dyDescent="0.25">
      <c r="A6" s="123"/>
      <c r="B6" s="103" t="s">
        <v>43</v>
      </c>
      <c r="C6" s="103" t="s">
        <v>44</v>
      </c>
      <c r="D6" s="103" t="s">
        <v>45</v>
      </c>
      <c r="E6" s="103" t="s">
        <v>46</v>
      </c>
      <c r="F6" s="103" t="s">
        <v>142</v>
      </c>
      <c r="G6" s="103" t="s">
        <v>37</v>
      </c>
    </row>
    <row r="7" spans="1:9" ht="8.25" customHeight="1" x14ac:dyDescent="0.25">
      <c r="A7" s="38"/>
      <c r="B7" s="48"/>
      <c r="C7" s="48"/>
      <c r="D7" s="47"/>
      <c r="E7" s="47"/>
      <c r="F7" s="48"/>
      <c r="G7" s="48"/>
    </row>
    <row r="8" spans="1:9" x14ac:dyDescent="0.25">
      <c r="A8" s="105" t="s">
        <v>1</v>
      </c>
      <c r="B8" s="106">
        <v>201</v>
      </c>
      <c r="C8" s="106">
        <v>89</v>
      </c>
      <c r="D8" s="106">
        <v>0</v>
      </c>
      <c r="E8" s="106">
        <v>0</v>
      </c>
      <c r="F8" s="106">
        <v>0</v>
      </c>
      <c r="G8" s="118">
        <f t="shared" ref="G8:G39" si="0">SUM(B8:F8)</f>
        <v>290</v>
      </c>
      <c r="H8" s="13" t="s">
        <v>61</v>
      </c>
    </row>
    <row r="9" spans="1:9" x14ac:dyDescent="0.25">
      <c r="A9" s="29" t="s">
        <v>2</v>
      </c>
      <c r="B9" s="3">
        <v>388</v>
      </c>
      <c r="C9" s="3">
        <v>477</v>
      </c>
      <c r="D9" s="3">
        <v>0</v>
      </c>
      <c r="E9" s="3">
        <v>0</v>
      </c>
      <c r="F9" s="3">
        <v>0</v>
      </c>
      <c r="G9" s="119">
        <f t="shared" si="0"/>
        <v>865</v>
      </c>
      <c r="H9" s="13" t="s">
        <v>62</v>
      </c>
    </row>
    <row r="10" spans="1:9" x14ac:dyDescent="0.25">
      <c r="A10" s="105" t="s">
        <v>3</v>
      </c>
      <c r="B10" s="106">
        <v>251</v>
      </c>
      <c r="C10" s="106">
        <v>292</v>
      </c>
      <c r="D10" s="106">
        <v>0</v>
      </c>
      <c r="E10" s="106">
        <v>0</v>
      </c>
      <c r="F10" s="106">
        <v>0</v>
      </c>
      <c r="G10" s="118">
        <f t="shared" si="0"/>
        <v>543</v>
      </c>
      <c r="H10" s="13" t="s">
        <v>63</v>
      </c>
    </row>
    <row r="11" spans="1:9" x14ac:dyDescent="0.25">
      <c r="A11" s="29" t="s">
        <v>4</v>
      </c>
      <c r="B11" s="3">
        <v>157</v>
      </c>
      <c r="C11" s="3">
        <v>70</v>
      </c>
      <c r="D11" s="3">
        <v>0</v>
      </c>
      <c r="E11" s="3">
        <v>0</v>
      </c>
      <c r="F11" s="3">
        <v>0</v>
      </c>
      <c r="G11" s="119">
        <f t="shared" si="0"/>
        <v>227</v>
      </c>
      <c r="H11" s="13" t="s">
        <v>140</v>
      </c>
    </row>
    <row r="12" spans="1:9" x14ac:dyDescent="0.25">
      <c r="A12" s="105" t="s">
        <v>7</v>
      </c>
      <c r="B12" s="106">
        <v>784</v>
      </c>
      <c r="C12" s="106">
        <v>514</v>
      </c>
      <c r="D12" s="106">
        <v>0</v>
      </c>
      <c r="E12" s="106">
        <v>0</v>
      </c>
      <c r="F12" s="106">
        <v>0</v>
      </c>
      <c r="G12" s="118">
        <f t="shared" si="0"/>
        <v>1298</v>
      </c>
      <c r="H12" s="13" t="s">
        <v>64</v>
      </c>
    </row>
    <row r="13" spans="1:9" x14ac:dyDescent="0.25">
      <c r="A13" s="29" t="s">
        <v>8</v>
      </c>
      <c r="B13" s="3">
        <v>265</v>
      </c>
      <c r="C13" s="3">
        <v>177</v>
      </c>
      <c r="D13" s="3">
        <v>0</v>
      </c>
      <c r="E13" s="3">
        <v>0</v>
      </c>
      <c r="F13" s="3">
        <v>0</v>
      </c>
      <c r="G13" s="119">
        <f t="shared" si="0"/>
        <v>442</v>
      </c>
      <c r="H13" s="13" t="s">
        <v>65</v>
      </c>
    </row>
    <row r="14" spans="1:9" x14ac:dyDescent="0.25">
      <c r="A14" s="105" t="s">
        <v>138</v>
      </c>
      <c r="B14" s="106">
        <v>17892</v>
      </c>
      <c r="C14" s="106">
        <v>2211</v>
      </c>
      <c r="D14" s="106">
        <v>6</v>
      </c>
      <c r="E14" s="106">
        <v>0</v>
      </c>
      <c r="F14" s="106">
        <v>20</v>
      </c>
      <c r="G14" s="118">
        <f t="shared" si="0"/>
        <v>20129</v>
      </c>
      <c r="H14" s="13" t="s">
        <v>139</v>
      </c>
    </row>
    <row r="15" spans="1:9" x14ac:dyDescent="0.25">
      <c r="A15" s="29" t="s">
        <v>5</v>
      </c>
      <c r="B15" s="3">
        <v>796</v>
      </c>
      <c r="C15" s="3">
        <v>126</v>
      </c>
      <c r="D15" s="3">
        <v>0</v>
      </c>
      <c r="E15" s="3">
        <v>0</v>
      </c>
      <c r="F15" s="3">
        <v>0</v>
      </c>
      <c r="G15" s="119">
        <f t="shared" si="0"/>
        <v>922</v>
      </c>
      <c r="H15" s="13" t="s">
        <v>66</v>
      </c>
      <c r="I15" s="10"/>
    </row>
    <row r="16" spans="1:9" x14ac:dyDescent="0.25">
      <c r="A16" s="105" t="s">
        <v>6</v>
      </c>
      <c r="B16" s="106">
        <v>41</v>
      </c>
      <c r="C16" s="106">
        <v>78</v>
      </c>
      <c r="D16" s="106">
        <v>0</v>
      </c>
      <c r="E16" s="106">
        <v>0</v>
      </c>
      <c r="F16" s="106">
        <v>0</v>
      </c>
      <c r="G16" s="118">
        <f t="shared" si="0"/>
        <v>119</v>
      </c>
      <c r="H16" s="13" t="s">
        <v>67</v>
      </c>
    </row>
    <row r="17" spans="1:8" x14ac:dyDescent="0.25">
      <c r="A17" s="29" t="s">
        <v>9</v>
      </c>
      <c r="B17" s="3">
        <v>287</v>
      </c>
      <c r="C17" s="3">
        <v>26</v>
      </c>
      <c r="D17" s="3">
        <v>0</v>
      </c>
      <c r="E17" s="3">
        <v>0</v>
      </c>
      <c r="F17" s="3">
        <v>0</v>
      </c>
      <c r="G17" s="119">
        <f t="shared" si="0"/>
        <v>313</v>
      </c>
      <c r="H17" s="13" t="s">
        <v>68</v>
      </c>
    </row>
    <row r="18" spans="1:8" x14ac:dyDescent="0.25">
      <c r="A18" s="105" t="s">
        <v>31</v>
      </c>
      <c r="B18" s="106">
        <v>3189</v>
      </c>
      <c r="C18" s="106">
        <v>159</v>
      </c>
      <c r="D18" s="106">
        <v>3</v>
      </c>
      <c r="E18" s="106">
        <v>0</v>
      </c>
      <c r="F18" s="106">
        <v>0</v>
      </c>
      <c r="G18" s="118">
        <f t="shared" si="0"/>
        <v>3351</v>
      </c>
      <c r="H18" s="13" t="s">
        <v>69</v>
      </c>
    </row>
    <row r="19" spans="1:8" x14ac:dyDescent="0.25">
      <c r="A19" s="29" t="s">
        <v>10</v>
      </c>
      <c r="B19" s="3">
        <v>3370</v>
      </c>
      <c r="C19" s="3">
        <v>130</v>
      </c>
      <c r="D19" s="3">
        <v>7</v>
      </c>
      <c r="E19" s="3">
        <v>1</v>
      </c>
      <c r="F19" s="3">
        <v>0</v>
      </c>
      <c r="G19" s="119">
        <f t="shared" si="0"/>
        <v>3508</v>
      </c>
      <c r="H19" s="13" t="s">
        <v>70</v>
      </c>
    </row>
    <row r="20" spans="1:8" x14ac:dyDescent="0.25">
      <c r="A20" s="105" t="s">
        <v>11</v>
      </c>
      <c r="B20" s="106">
        <v>267</v>
      </c>
      <c r="C20" s="106">
        <v>232</v>
      </c>
      <c r="D20" s="106">
        <v>0</v>
      </c>
      <c r="E20" s="106">
        <v>0</v>
      </c>
      <c r="F20" s="106">
        <v>0</v>
      </c>
      <c r="G20" s="118">
        <f t="shared" si="0"/>
        <v>499</v>
      </c>
      <c r="H20" s="13" t="s">
        <v>71</v>
      </c>
    </row>
    <row r="21" spans="1:8" x14ac:dyDescent="0.25">
      <c r="A21" s="29" t="s">
        <v>12</v>
      </c>
      <c r="B21" s="3">
        <v>1022</v>
      </c>
      <c r="C21" s="3">
        <v>0</v>
      </c>
      <c r="D21" s="3">
        <v>0</v>
      </c>
      <c r="E21" s="3">
        <v>0</v>
      </c>
      <c r="F21" s="3">
        <v>0</v>
      </c>
      <c r="G21" s="119">
        <f t="shared" si="0"/>
        <v>1022</v>
      </c>
      <c r="H21" s="13" t="s">
        <v>72</v>
      </c>
    </row>
    <row r="22" spans="1:8" x14ac:dyDescent="0.25">
      <c r="A22" s="105" t="s">
        <v>13</v>
      </c>
      <c r="B22" s="106">
        <v>2991</v>
      </c>
      <c r="C22" s="106">
        <v>1279</v>
      </c>
      <c r="D22" s="106">
        <v>13</v>
      </c>
      <c r="E22" s="106">
        <v>0</v>
      </c>
      <c r="F22" s="106">
        <v>0</v>
      </c>
      <c r="G22" s="118">
        <f t="shared" si="0"/>
        <v>4283</v>
      </c>
      <c r="H22" s="13" t="s">
        <v>73</v>
      </c>
    </row>
    <row r="23" spans="1:8" x14ac:dyDescent="0.25">
      <c r="A23" s="29" t="s">
        <v>14</v>
      </c>
      <c r="B23" s="3">
        <v>1276</v>
      </c>
      <c r="C23" s="3">
        <v>128</v>
      </c>
      <c r="D23" s="3">
        <v>0</v>
      </c>
      <c r="E23" s="3">
        <v>0</v>
      </c>
      <c r="F23" s="3">
        <v>0</v>
      </c>
      <c r="G23" s="119">
        <f t="shared" si="0"/>
        <v>1404</v>
      </c>
      <c r="H23" s="13" t="s">
        <v>74</v>
      </c>
    </row>
    <row r="24" spans="1:8" x14ac:dyDescent="0.25">
      <c r="A24" s="105" t="s">
        <v>15</v>
      </c>
      <c r="B24" s="106">
        <v>571</v>
      </c>
      <c r="C24" s="106">
        <v>15</v>
      </c>
      <c r="D24" s="106">
        <v>0</v>
      </c>
      <c r="E24" s="106">
        <v>0</v>
      </c>
      <c r="F24" s="106">
        <v>0</v>
      </c>
      <c r="G24" s="118">
        <f t="shared" si="0"/>
        <v>586</v>
      </c>
      <c r="H24" s="13" t="s">
        <v>75</v>
      </c>
    </row>
    <row r="25" spans="1:8" x14ac:dyDescent="0.25">
      <c r="A25" s="29" t="s">
        <v>16</v>
      </c>
      <c r="B25" s="3">
        <v>323</v>
      </c>
      <c r="C25" s="3">
        <v>35</v>
      </c>
      <c r="D25" s="3">
        <v>0</v>
      </c>
      <c r="E25" s="3">
        <v>0</v>
      </c>
      <c r="F25" s="3">
        <v>0</v>
      </c>
      <c r="G25" s="119">
        <f t="shared" si="0"/>
        <v>358</v>
      </c>
      <c r="H25" s="13" t="s">
        <v>76</v>
      </c>
    </row>
    <row r="26" spans="1:8" x14ac:dyDescent="0.25">
      <c r="A26" s="105" t="s">
        <v>17</v>
      </c>
      <c r="B26" s="106">
        <v>1389</v>
      </c>
      <c r="C26" s="106">
        <v>1015</v>
      </c>
      <c r="D26" s="106">
        <v>0</v>
      </c>
      <c r="E26" s="106">
        <v>0</v>
      </c>
      <c r="F26" s="106">
        <v>1</v>
      </c>
      <c r="G26" s="118">
        <f t="shared" si="0"/>
        <v>2405</v>
      </c>
      <c r="H26" s="13" t="s">
        <v>77</v>
      </c>
    </row>
    <row r="27" spans="1:8" x14ac:dyDescent="0.25">
      <c r="A27" s="29" t="s">
        <v>18</v>
      </c>
      <c r="B27" s="3">
        <v>933</v>
      </c>
      <c r="C27" s="3">
        <v>188</v>
      </c>
      <c r="D27" s="3">
        <v>1</v>
      </c>
      <c r="E27" s="3">
        <v>0</v>
      </c>
      <c r="F27" s="3">
        <v>0</v>
      </c>
      <c r="G27" s="119">
        <f t="shared" si="0"/>
        <v>1122</v>
      </c>
      <c r="H27" s="13" t="s">
        <v>78</v>
      </c>
    </row>
    <row r="28" spans="1:8" x14ac:dyDescent="0.25">
      <c r="A28" s="105" t="s">
        <v>19</v>
      </c>
      <c r="B28" s="106">
        <v>2375</v>
      </c>
      <c r="C28" s="106">
        <v>83</v>
      </c>
      <c r="D28" s="106">
        <v>0</v>
      </c>
      <c r="E28" s="106">
        <v>0</v>
      </c>
      <c r="F28" s="106">
        <v>0</v>
      </c>
      <c r="G28" s="118">
        <f t="shared" si="0"/>
        <v>2458</v>
      </c>
      <c r="H28" s="13" t="s">
        <v>84</v>
      </c>
    </row>
    <row r="29" spans="1:8" x14ac:dyDescent="0.25">
      <c r="A29" s="29" t="s">
        <v>20</v>
      </c>
      <c r="B29" s="3">
        <v>2122</v>
      </c>
      <c r="C29" s="3">
        <v>81</v>
      </c>
      <c r="D29" s="3">
        <v>0</v>
      </c>
      <c r="E29" s="3">
        <v>1</v>
      </c>
      <c r="F29" s="3">
        <v>1</v>
      </c>
      <c r="G29" s="119">
        <f t="shared" si="0"/>
        <v>2205</v>
      </c>
      <c r="H29" s="13" t="s">
        <v>79</v>
      </c>
    </row>
    <row r="30" spans="1:8" x14ac:dyDescent="0.25">
      <c r="A30" s="105" t="s">
        <v>21</v>
      </c>
      <c r="B30" s="106">
        <v>200</v>
      </c>
      <c r="C30" s="106">
        <v>600</v>
      </c>
      <c r="D30" s="106">
        <v>0</v>
      </c>
      <c r="E30" s="106">
        <v>0</v>
      </c>
      <c r="F30" s="106">
        <v>0</v>
      </c>
      <c r="G30" s="118">
        <f t="shared" si="0"/>
        <v>800</v>
      </c>
      <c r="H30" s="13" t="s">
        <v>80</v>
      </c>
    </row>
    <row r="31" spans="1:8" x14ac:dyDescent="0.25">
      <c r="A31" s="29" t="s">
        <v>22</v>
      </c>
      <c r="B31" s="3">
        <v>881</v>
      </c>
      <c r="C31" s="3">
        <v>57</v>
      </c>
      <c r="D31" s="3">
        <v>0</v>
      </c>
      <c r="E31" s="3">
        <v>0</v>
      </c>
      <c r="F31" s="3">
        <v>0</v>
      </c>
      <c r="G31" s="119">
        <f t="shared" si="0"/>
        <v>938</v>
      </c>
      <c r="H31" s="13" t="s">
        <v>81</v>
      </c>
    </row>
    <row r="32" spans="1:8" x14ac:dyDescent="0.25">
      <c r="A32" s="105" t="s">
        <v>23</v>
      </c>
      <c r="B32" s="106">
        <v>718</v>
      </c>
      <c r="C32" s="106">
        <v>303</v>
      </c>
      <c r="D32" s="106">
        <v>0</v>
      </c>
      <c r="E32" s="106">
        <v>0</v>
      </c>
      <c r="F32" s="106">
        <v>0</v>
      </c>
      <c r="G32" s="118">
        <f t="shared" si="0"/>
        <v>1021</v>
      </c>
      <c r="H32" s="13" t="s">
        <v>82</v>
      </c>
    </row>
    <row r="33" spans="1:8" x14ac:dyDescent="0.25">
      <c r="A33" s="29" t="s">
        <v>24</v>
      </c>
      <c r="B33" s="3">
        <v>526</v>
      </c>
      <c r="C33" s="3">
        <v>106</v>
      </c>
      <c r="D33" s="3">
        <v>0</v>
      </c>
      <c r="E33" s="3">
        <v>0</v>
      </c>
      <c r="F33" s="3">
        <v>0</v>
      </c>
      <c r="G33" s="119">
        <f t="shared" si="0"/>
        <v>632</v>
      </c>
      <c r="H33" s="13" t="s">
        <v>83</v>
      </c>
    </row>
    <row r="34" spans="1:8" x14ac:dyDescent="0.25">
      <c r="A34" s="105" t="s">
        <v>25</v>
      </c>
      <c r="B34" s="106">
        <v>608</v>
      </c>
      <c r="C34" s="106">
        <v>247</v>
      </c>
      <c r="D34" s="106">
        <v>0</v>
      </c>
      <c r="E34" s="106">
        <v>0</v>
      </c>
      <c r="F34" s="106">
        <v>0</v>
      </c>
      <c r="G34" s="118">
        <f t="shared" si="0"/>
        <v>855</v>
      </c>
      <c r="H34" s="13" t="s">
        <v>85</v>
      </c>
    </row>
    <row r="35" spans="1:8" x14ac:dyDescent="0.25">
      <c r="A35" s="29" t="s">
        <v>26</v>
      </c>
      <c r="B35" s="3">
        <v>749</v>
      </c>
      <c r="C35" s="3">
        <v>128</v>
      </c>
      <c r="D35" s="3">
        <v>0</v>
      </c>
      <c r="E35" s="3">
        <v>0</v>
      </c>
      <c r="F35" s="3">
        <v>0</v>
      </c>
      <c r="G35" s="119">
        <f t="shared" si="0"/>
        <v>877</v>
      </c>
      <c r="H35" s="13" t="s">
        <v>141</v>
      </c>
    </row>
    <row r="36" spans="1:8" x14ac:dyDescent="0.25">
      <c r="A36" s="105" t="s">
        <v>27</v>
      </c>
      <c r="B36" s="106">
        <v>988</v>
      </c>
      <c r="C36" s="106">
        <v>4</v>
      </c>
      <c r="D36" s="106">
        <v>0</v>
      </c>
      <c r="E36" s="106">
        <v>0</v>
      </c>
      <c r="F36" s="106">
        <v>0</v>
      </c>
      <c r="G36" s="118">
        <f t="shared" si="0"/>
        <v>992</v>
      </c>
      <c r="H36" s="13" t="s">
        <v>86</v>
      </c>
    </row>
    <row r="37" spans="1:8" x14ac:dyDescent="0.25">
      <c r="A37" s="29" t="s">
        <v>28</v>
      </c>
      <c r="B37" s="3">
        <v>2302</v>
      </c>
      <c r="C37" s="3">
        <v>126</v>
      </c>
      <c r="D37" s="3">
        <v>61</v>
      </c>
      <c r="E37" s="3">
        <v>0</v>
      </c>
      <c r="F37" s="3">
        <v>0</v>
      </c>
      <c r="G37" s="119">
        <f t="shared" si="0"/>
        <v>2489</v>
      </c>
      <c r="H37" s="13" t="s">
        <v>87</v>
      </c>
    </row>
    <row r="38" spans="1:8" x14ac:dyDescent="0.25">
      <c r="A38" s="105" t="s">
        <v>29</v>
      </c>
      <c r="B38" s="106">
        <v>375</v>
      </c>
      <c r="C38" s="106">
        <v>90</v>
      </c>
      <c r="D38" s="106">
        <v>0</v>
      </c>
      <c r="E38" s="106">
        <v>0</v>
      </c>
      <c r="F38" s="106">
        <v>0</v>
      </c>
      <c r="G38" s="118">
        <f t="shared" si="0"/>
        <v>465</v>
      </c>
      <c r="H38" s="13" t="s">
        <v>88</v>
      </c>
    </row>
    <row r="39" spans="1:8" x14ac:dyDescent="0.25">
      <c r="A39" s="29" t="s">
        <v>30</v>
      </c>
      <c r="B39" s="3">
        <v>147</v>
      </c>
      <c r="C39" s="3">
        <v>34</v>
      </c>
      <c r="D39" s="3">
        <v>0</v>
      </c>
      <c r="E39" s="3">
        <v>0</v>
      </c>
      <c r="F39" s="3">
        <v>0</v>
      </c>
      <c r="G39" s="119">
        <f t="shared" si="0"/>
        <v>181</v>
      </c>
      <c r="H39" s="13" t="s">
        <v>89</v>
      </c>
    </row>
    <row r="40" spans="1:8" ht="8.25" customHeight="1" x14ac:dyDescent="0.25">
      <c r="A40" s="38"/>
      <c r="B40" s="39"/>
      <c r="C40" s="39"/>
      <c r="D40" s="39"/>
      <c r="E40" s="39"/>
      <c r="F40" s="39"/>
      <c r="G40" s="39"/>
    </row>
    <row r="41" spans="1:8" ht="20.25" customHeight="1" x14ac:dyDescent="0.25">
      <c r="A41" s="104" t="s">
        <v>37</v>
      </c>
      <c r="B41" s="95">
        <f t="shared" ref="B41:G41" si="1">SUM(B8:B39)</f>
        <v>48384</v>
      </c>
      <c r="C41" s="95">
        <f t="shared" si="1"/>
        <v>9100</v>
      </c>
      <c r="D41" s="95">
        <f t="shared" si="1"/>
        <v>91</v>
      </c>
      <c r="E41" s="95">
        <f t="shared" si="1"/>
        <v>2</v>
      </c>
      <c r="F41" s="95">
        <f t="shared" si="1"/>
        <v>22</v>
      </c>
      <c r="G41" s="95">
        <f t="shared" si="1"/>
        <v>57599</v>
      </c>
    </row>
    <row r="42" spans="1:8" x14ac:dyDescent="0.25">
      <c r="B42" s="60">
        <f>B41*100/$G$41</f>
        <v>84.001458358652059</v>
      </c>
      <c r="C42" s="60">
        <f t="shared" ref="C42:F42" si="2">C41*100/$G$41</f>
        <v>15.798885397315926</v>
      </c>
      <c r="D42" s="60">
        <f t="shared" si="2"/>
        <v>0.15798885397315926</v>
      </c>
      <c r="E42" s="60">
        <f t="shared" si="2"/>
        <v>3.4722825049045992E-3</v>
      </c>
      <c r="F42" s="60">
        <f t="shared" si="2"/>
        <v>3.8195107553950593E-2</v>
      </c>
    </row>
    <row r="43" spans="1:8" x14ac:dyDescent="0.25">
      <c r="B43" s="4"/>
      <c r="C43" s="4"/>
      <c r="D43" s="4"/>
    </row>
  </sheetData>
  <mergeCells count="2">
    <mergeCell ref="A5:A6"/>
    <mergeCell ref="B5:G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2"/>
  <sheetViews>
    <sheetView zoomScaleNormal="100" workbookViewId="0">
      <selection activeCell="A70" sqref="A70"/>
    </sheetView>
  </sheetViews>
  <sheetFormatPr baseColWidth="10" defaultColWidth="11.42578125" defaultRowHeight="15" x14ac:dyDescent="0.25"/>
  <cols>
    <col min="1" max="1" width="22.28515625" style="2" customWidth="1"/>
    <col min="2" max="2" width="11.42578125" style="2" customWidth="1"/>
    <col min="3" max="3" width="12.140625" style="2" customWidth="1"/>
    <col min="4" max="4" width="12" style="2" customWidth="1"/>
    <col min="5" max="5" width="9.140625" style="2" customWidth="1"/>
    <col min="6" max="6" width="11.7109375" style="2" customWidth="1"/>
    <col min="7" max="7" width="9.28515625" style="2" customWidth="1"/>
    <col min="8" max="8" width="11.42578125" style="2"/>
    <col min="9" max="9" width="24.85546875" style="2" customWidth="1"/>
    <col min="10" max="16384" width="11.42578125" style="2"/>
  </cols>
  <sheetData>
    <row r="2" spans="1:11" ht="19.5" customHeight="1" x14ac:dyDescent="0.25">
      <c r="A2" s="125" t="s">
        <v>114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9.5" customHeight="1" x14ac:dyDescent="0.25">
      <c r="A3" s="126" t="s">
        <v>129</v>
      </c>
      <c r="B3" s="126"/>
      <c r="C3" s="126"/>
      <c r="D3" s="126"/>
      <c r="E3" s="32"/>
      <c r="F3" s="32"/>
      <c r="G3" s="32"/>
      <c r="H3" s="32"/>
      <c r="I3" s="32"/>
      <c r="J3" s="32"/>
      <c r="K3" s="32"/>
    </row>
    <row r="5" spans="1:11" ht="37.5" customHeight="1" x14ac:dyDescent="0.25">
      <c r="A5" s="104" t="s">
        <v>95</v>
      </c>
      <c r="B5" s="104" t="s">
        <v>40</v>
      </c>
      <c r="C5" s="104" t="s">
        <v>39</v>
      </c>
      <c r="D5" s="104" t="s">
        <v>41</v>
      </c>
      <c r="E5" s="104" t="s">
        <v>42</v>
      </c>
      <c r="F5" s="104" t="s">
        <v>47</v>
      </c>
      <c r="G5" s="104" t="s">
        <v>37</v>
      </c>
    </row>
    <row r="6" spans="1:11" ht="9" customHeight="1" x14ac:dyDescent="0.25">
      <c r="A6" s="38"/>
      <c r="B6" s="38"/>
      <c r="C6" s="38"/>
      <c r="D6" s="38"/>
      <c r="E6" s="38"/>
      <c r="F6" s="38"/>
      <c r="G6" s="38"/>
    </row>
    <row r="7" spans="1:11" x14ac:dyDescent="0.25">
      <c r="A7" s="105" t="s">
        <v>1</v>
      </c>
      <c r="B7" s="106">
        <v>201</v>
      </c>
      <c r="C7" s="106">
        <v>81</v>
      </c>
      <c r="D7" s="106">
        <v>8</v>
      </c>
      <c r="E7" s="106">
        <v>0</v>
      </c>
      <c r="F7" s="106">
        <v>0</v>
      </c>
      <c r="G7" s="118">
        <f t="shared" ref="G7:G38" si="0">B7+C7+D7+E7+F7</f>
        <v>290</v>
      </c>
      <c r="H7" s="13" t="s">
        <v>61</v>
      </c>
      <c r="J7" s="9"/>
    </row>
    <row r="8" spans="1:11" x14ac:dyDescent="0.25">
      <c r="A8" s="29" t="s">
        <v>2</v>
      </c>
      <c r="B8" s="3">
        <v>436</v>
      </c>
      <c r="C8" s="3">
        <v>305</v>
      </c>
      <c r="D8" s="3">
        <v>100</v>
      </c>
      <c r="E8" s="3">
        <v>24</v>
      </c>
      <c r="F8" s="3">
        <v>0</v>
      </c>
      <c r="G8" s="120">
        <f t="shared" si="0"/>
        <v>865</v>
      </c>
      <c r="H8" s="13" t="s">
        <v>62</v>
      </c>
      <c r="J8" s="8"/>
    </row>
    <row r="9" spans="1:11" x14ac:dyDescent="0.25">
      <c r="A9" s="105" t="s">
        <v>3</v>
      </c>
      <c r="B9" s="106">
        <v>231</v>
      </c>
      <c r="C9" s="106">
        <v>113</v>
      </c>
      <c r="D9" s="106">
        <v>199</v>
      </c>
      <c r="E9" s="106">
        <v>0</v>
      </c>
      <c r="F9" s="106">
        <v>0</v>
      </c>
      <c r="G9" s="118">
        <f t="shared" si="0"/>
        <v>543</v>
      </c>
      <c r="H9" s="13" t="s">
        <v>63</v>
      </c>
      <c r="J9" s="9"/>
    </row>
    <row r="10" spans="1:11" x14ac:dyDescent="0.25">
      <c r="A10" s="29" t="s">
        <v>4</v>
      </c>
      <c r="B10" s="3">
        <v>148</v>
      </c>
      <c r="C10" s="3">
        <v>51</v>
      </c>
      <c r="D10" s="3">
        <v>28</v>
      </c>
      <c r="E10" s="3">
        <v>0</v>
      </c>
      <c r="F10" s="3">
        <v>0</v>
      </c>
      <c r="G10" s="120">
        <f t="shared" si="0"/>
        <v>227</v>
      </c>
      <c r="H10" s="13" t="s">
        <v>140</v>
      </c>
      <c r="I10" s="8"/>
    </row>
    <row r="11" spans="1:11" x14ac:dyDescent="0.25">
      <c r="A11" s="105" t="s">
        <v>7</v>
      </c>
      <c r="B11" s="106">
        <v>761</v>
      </c>
      <c r="C11" s="106">
        <v>171</v>
      </c>
      <c r="D11" s="106">
        <v>253</v>
      </c>
      <c r="E11" s="106">
        <v>22</v>
      </c>
      <c r="F11" s="106">
        <v>91</v>
      </c>
      <c r="G11" s="118">
        <f t="shared" si="0"/>
        <v>1298</v>
      </c>
      <c r="H11" s="13" t="s">
        <v>64</v>
      </c>
      <c r="I11" s="9"/>
    </row>
    <row r="12" spans="1:11" x14ac:dyDescent="0.25">
      <c r="A12" s="29" t="s">
        <v>8</v>
      </c>
      <c r="B12" s="3">
        <v>273</v>
      </c>
      <c r="C12" s="3">
        <v>143</v>
      </c>
      <c r="D12" s="3">
        <v>26</v>
      </c>
      <c r="E12" s="3">
        <v>0</v>
      </c>
      <c r="F12" s="3">
        <v>0</v>
      </c>
      <c r="G12" s="120">
        <f t="shared" si="0"/>
        <v>442</v>
      </c>
      <c r="H12" s="13" t="s">
        <v>65</v>
      </c>
      <c r="I12" s="8"/>
    </row>
    <row r="13" spans="1:11" x14ac:dyDescent="0.25">
      <c r="A13" s="105" t="s">
        <v>138</v>
      </c>
      <c r="B13" s="106">
        <v>17635</v>
      </c>
      <c r="C13" s="106">
        <v>1893</v>
      </c>
      <c r="D13" s="106">
        <v>525</v>
      </c>
      <c r="E13" s="106">
        <v>1</v>
      </c>
      <c r="F13" s="106">
        <v>75</v>
      </c>
      <c r="G13" s="118">
        <f t="shared" si="0"/>
        <v>20129</v>
      </c>
      <c r="H13" s="13" t="s">
        <v>139</v>
      </c>
      <c r="I13" s="9"/>
    </row>
    <row r="14" spans="1:11" x14ac:dyDescent="0.25">
      <c r="A14" s="29" t="s">
        <v>5</v>
      </c>
      <c r="B14" s="3">
        <v>795</v>
      </c>
      <c r="C14" s="3">
        <v>114</v>
      </c>
      <c r="D14" s="3">
        <v>13</v>
      </c>
      <c r="E14" s="3">
        <v>0</v>
      </c>
      <c r="F14" s="3">
        <v>0</v>
      </c>
      <c r="G14" s="120">
        <f t="shared" si="0"/>
        <v>922</v>
      </c>
      <c r="H14" s="13" t="s">
        <v>66</v>
      </c>
      <c r="I14" s="8"/>
    </row>
    <row r="15" spans="1:11" x14ac:dyDescent="0.25">
      <c r="A15" s="105" t="s">
        <v>6</v>
      </c>
      <c r="B15" s="106">
        <v>41</v>
      </c>
      <c r="C15" s="106">
        <v>65</v>
      </c>
      <c r="D15" s="106">
        <v>13</v>
      </c>
      <c r="E15" s="106">
        <v>0</v>
      </c>
      <c r="F15" s="106">
        <v>0</v>
      </c>
      <c r="G15" s="118">
        <f t="shared" si="0"/>
        <v>119</v>
      </c>
      <c r="H15" s="13" t="s">
        <v>67</v>
      </c>
      <c r="J15" s="9"/>
    </row>
    <row r="16" spans="1:11" x14ac:dyDescent="0.25">
      <c r="A16" s="29" t="s">
        <v>9</v>
      </c>
      <c r="B16" s="3">
        <v>286</v>
      </c>
      <c r="C16" s="3">
        <v>20</v>
      </c>
      <c r="D16" s="3">
        <v>7</v>
      </c>
      <c r="E16" s="3">
        <v>0</v>
      </c>
      <c r="F16" s="3">
        <v>0</v>
      </c>
      <c r="G16" s="120">
        <f t="shared" si="0"/>
        <v>313</v>
      </c>
      <c r="H16" s="13" t="s">
        <v>68</v>
      </c>
      <c r="J16" s="8"/>
    </row>
    <row r="17" spans="1:10" x14ac:dyDescent="0.25">
      <c r="A17" s="105" t="s">
        <v>31</v>
      </c>
      <c r="B17" s="106">
        <v>3133</v>
      </c>
      <c r="C17" s="106">
        <v>145</v>
      </c>
      <c r="D17" s="106">
        <v>65</v>
      </c>
      <c r="E17" s="106">
        <v>4</v>
      </c>
      <c r="F17" s="106">
        <v>4</v>
      </c>
      <c r="G17" s="118">
        <f t="shared" si="0"/>
        <v>3351</v>
      </c>
      <c r="H17" s="13" t="s">
        <v>69</v>
      </c>
      <c r="J17" s="9"/>
    </row>
    <row r="18" spans="1:10" x14ac:dyDescent="0.25">
      <c r="A18" s="29" t="s">
        <v>10</v>
      </c>
      <c r="B18" s="3">
        <v>3376</v>
      </c>
      <c r="C18" s="3">
        <v>105</v>
      </c>
      <c r="D18" s="3">
        <v>27</v>
      </c>
      <c r="E18" s="3">
        <v>0</v>
      </c>
      <c r="F18" s="3">
        <v>0</v>
      </c>
      <c r="G18" s="120">
        <f t="shared" si="0"/>
        <v>3508</v>
      </c>
      <c r="H18" s="13" t="s">
        <v>70</v>
      </c>
      <c r="J18" s="8"/>
    </row>
    <row r="19" spans="1:10" x14ac:dyDescent="0.25">
      <c r="A19" s="105" t="s">
        <v>11</v>
      </c>
      <c r="B19" s="106">
        <v>248</v>
      </c>
      <c r="C19" s="106">
        <v>163</v>
      </c>
      <c r="D19" s="106">
        <v>85</v>
      </c>
      <c r="E19" s="106">
        <v>0</v>
      </c>
      <c r="F19" s="106">
        <v>3</v>
      </c>
      <c r="G19" s="118">
        <f t="shared" si="0"/>
        <v>499</v>
      </c>
      <c r="H19" s="13" t="s">
        <v>71</v>
      </c>
      <c r="J19" s="9"/>
    </row>
    <row r="20" spans="1:10" x14ac:dyDescent="0.25">
      <c r="A20" s="29" t="s">
        <v>12</v>
      </c>
      <c r="B20" s="3">
        <v>1022</v>
      </c>
      <c r="C20" s="3">
        <v>0</v>
      </c>
      <c r="D20" s="3">
        <v>0</v>
      </c>
      <c r="E20" s="3">
        <v>0</v>
      </c>
      <c r="F20" s="3">
        <v>0</v>
      </c>
      <c r="G20" s="120">
        <f t="shared" si="0"/>
        <v>1022</v>
      </c>
      <c r="H20" s="13" t="s">
        <v>72</v>
      </c>
      <c r="J20" s="8"/>
    </row>
    <row r="21" spans="1:10" x14ac:dyDescent="0.25">
      <c r="A21" s="105" t="s">
        <v>13</v>
      </c>
      <c r="B21" s="106">
        <v>2879</v>
      </c>
      <c r="C21" s="106">
        <v>1082</v>
      </c>
      <c r="D21" s="106">
        <v>308</v>
      </c>
      <c r="E21" s="106">
        <v>6</v>
      </c>
      <c r="F21" s="106">
        <v>8</v>
      </c>
      <c r="G21" s="118">
        <f t="shared" si="0"/>
        <v>4283</v>
      </c>
      <c r="H21" s="13" t="s">
        <v>73</v>
      </c>
      <c r="J21" s="9"/>
    </row>
    <row r="22" spans="1:10" x14ac:dyDescent="0.25">
      <c r="A22" s="29" t="s">
        <v>14</v>
      </c>
      <c r="B22" s="3">
        <v>1279</v>
      </c>
      <c r="C22" s="3">
        <v>119</v>
      </c>
      <c r="D22" s="3">
        <v>6</v>
      </c>
      <c r="E22" s="3">
        <v>0</v>
      </c>
      <c r="F22" s="3">
        <v>0</v>
      </c>
      <c r="G22" s="120">
        <f t="shared" si="0"/>
        <v>1404</v>
      </c>
      <c r="H22" s="13" t="s">
        <v>74</v>
      </c>
      <c r="J22" s="8"/>
    </row>
    <row r="23" spans="1:10" x14ac:dyDescent="0.25">
      <c r="A23" s="105" t="s">
        <v>15</v>
      </c>
      <c r="B23" s="106">
        <v>568</v>
      </c>
      <c r="C23" s="106">
        <v>12</v>
      </c>
      <c r="D23" s="106">
        <v>3</v>
      </c>
      <c r="E23" s="106">
        <v>3</v>
      </c>
      <c r="F23" s="106">
        <v>0</v>
      </c>
      <c r="G23" s="118">
        <f t="shared" si="0"/>
        <v>586</v>
      </c>
      <c r="H23" s="13" t="s">
        <v>75</v>
      </c>
      <c r="J23" s="9"/>
    </row>
    <row r="24" spans="1:10" x14ac:dyDescent="0.25">
      <c r="A24" s="29" t="s">
        <v>16</v>
      </c>
      <c r="B24" s="3">
        <v>322</v>
      </c>
      <c r="C24" s="3">
        <v>36</v>
      </c>
      <c r="D24" s="3">
        <v>0</v>
      </c>
      <c r="E24" s="3">
        <v>0</v>
      </c>
      <c r="F24" s="3">
        <v>0</v>
      </c>
      <c r="G24" s="120">
        <f t="shared" si="0"/>
        <v>358</v>
      </c>
      <c r="H24" s="13" t="s">
        <v>76</v>
      </c>
      <c r="J24" s="8"/>
    </row>
    <row r="25" spans="1:10" x14ac:dyDescent="0.25">
      <c r="A25" s="105" t="s">
        <v>17</v>
      </c>
      <c r="B25" s="106">
        <v>1375</v>
      </c>
      <c r="C25" s="106">
        <v>941</v>
      </c>
      <c r="D25" s="106">
        <v>89</v>
      </c>
      <c r="E25" s="106">
        <v>0</v>
      </c>
      <c r="F25" s="106">
        <v>0</v>
      </c>
      <c r="G25" s="118">
        <f t="shared" si="0"/>
        <v>2405</v>
      </c>
      <c r="H25" s="13" t="s">
        <v>77</v>
      </c>
      <c r="J25" s="9"/>
    </row>
    <row r="26" spans="1:10" x14ac:dyDescent="0.25">
      <c r="A26" s="29" t="s">
        <v>18</v>
      </c>
      <c r="B26" s="3">
        <v>921</v>
      </c>
      <c r="C26" s="3">
        <v>98</v>
      </c>
      <c r="D26" s="3">
        <v>70</v>
      </c>
      <c r="E26" s="3">
        <v>0</v>
      </c>
      <c r="F26" s="3">
        <v>33</v>
      </c>
      <c r="G26" s="120">
        <f t="shared" si="0"/>
        <v>1122</v>
      </c>
      <c r="H26" s="13" t="s">
        <v>78</v>
      </c>
      <c r="J26" s="8"/>
    </row>
    <row r="27" spans="1:10" x14ac:dyDescent="0.25">
      <c r="A27" s="105" t="s">
        <v>19</v>
      </c>
      <c r="B27" s="106">
        <v>2373</v>
      </c>
      <c r="C27" s="106">
        <v>71</v>
      </c>
      <c r="D27" s="106">
        <v>10</v>
      </c>
      <c r="E27" s="106">
        <v>1</v>
      </c>
      <c r="F27" s="106">
        <v>3</v>
      </c>
      <c r="G27" s="118">
        <f t="shared" si="0"/>
        <v>2458</v>
      </c>
      <c r="H27" s="13" t="s">
        <v>84</v>
      </c>
      <c r="J27" s="9"/>
    </row>
    <row r="28" spans="1:10" x14ac:dyDescent="0.25">
      <c r="A28" s="29" t="s">
        <v>20</v>
      </c>
      <c r="B28" s="3">
        <v>2119</v>
      </c>
      <c r="C28" s="3">
        <v>74</v>
      </c>
      <c r="D28" s="3">
        <v>12</v>
      </c>
      <c r="E28" s="3">
        <v>0</v>
      </c>
      <c r="F28" s="3">
        <v>0</v>
      </c>
      <c r="G28" s="120">
        <f t="shared" si="0"/>
        <v>2205</v>
      </c>
      <c r="H28" s="13" t="s">
        <v>79</v>
      </c>
      <c r="J28" s="8"/>
    </row>
    <row r="29" spans="1:10" x14ac:dyDescent="0.25">
      <c r="A29" s="105" t="s">
        <v>21</v>
      </c>
      <c r="B29" s="106">
        <v>46</v>
      </c>
      <c r="C29" s="106">
        <v>343</v>
      </c>
      <c r="D29" s="106">
        <v>400</v>
      </c>
      <c r="E29" s="106">
        <v>0</v>
      </c>
      <c r="F29" s="106">
        <v>11</v>
      </c>
      <c r="G29" s="118">
        <f t="shared" si="0"/>
        <v>800</v>
      </c>
      <c r="H29" s="13" t="s">
        <v>80</v>
      </c>
      <c r="J29" s="9"/>
    </row>
    <row r="30" spans="1:10" x14ac:dyDescent="0.25">
      <c r="A30" s="29" t="s">
        <v>22</v>
      </c>
      <c r="B30" s="3">
        <v>879</v>
      </c>
      <c r="C30" s="3">
        <v>56</v>
      </c>
      <c r="D30" s="3">
        <v>3</v>
      </c>
      <c r="E30" s="3">
        <v>0</v>
      </c>
      <c r="F30" s="3">
        <v>0</v>
      </c>
      <c r="G30" s="120">
        <f t="shared" si="0"/>
        <v>938</v>
      </c>
      <c r="H30" s="13" t="s">
        <v>81</v>
      </c>
      <c r="J30" s="8"/>
    </row>
    <row r="31" spans="1:10" x14ac:dyDescent="0.25">
      <c r="A31" s="105" t="s">
        <v>23</v>
      </c>
      <c r="B31" s="106">
        <v>710</v>
      </c>
      <c r="C31" s="106">
        <v>257</v>
      </c>
      <c r="D31" s="106">
        <v>54</v>
      </c>
      <c r="E31" s="106">
        <v>0</v>
      </c>
      <c r="F31" s="106">
        <v>0</v>
      </c>
      <c r="G31" s="118">
        <f t="shared" si="0"/>
        <v>1021</v>
      </c>
      <c r="H31" s="13" t="s">
        <v>82</v>
      </c>
      <c r="J31" s="9"/>
    </row>
    <row r="32" spans="1:10" x14ac:dyDescent="0.25">
      <c r="A32" s="29" t="s">
        <v>24</v>
      </c>
      <c r="B32" s="3">
        <v>516</v>
      </c>
      <c r="C32" s="3">
        <v>94</v>
      </c>
      <c r="D32" s="3">
        <v>22</v>
      </c>
      <c r="E32" s="3">
        <v>0</v>
      </c>
      <c r="F32" s="3">
        <v>0</v>
      </c>
      <c r="G32" s="120">
        <f t="shared" si="0"/>
        <v>632</v>
      </c>
      <c r="H32" s="13" t="s">
        <v>83</v>
      </c>
      <c r="J32" s="8"/>
    </row>
    <row r="33" spans="1:10" x14ac:dyDescent="0.25">
      <c r="A33" s="105" t="s">
        <v>25</v>
      </c>
      <c r="B33" s="106">
        <v>604</v>
      </c>
      <c r="C33" s="106">
        <v>107</v>
      </c>
      <c r="D33" s="106">
        <v>134</v>
      </c>
      <c r="E33" s="106">
        <v>0</v>
      </c>
      <c r="F33" s="106">
        <v>10</v>
      </c>
      <c r="G33" s="118">
        <f t="shared" si="0"/>
        <v>855</v>
      </c>
      <c r="H33" s="13" t="s">
        <v>85</v>
      </c>
      <c r="J33" s="9"/>
    </row>
    <row r="34" spans="1:10" x14ac:dyDescent="0.25">
      <c r="A34" s="29" t="s">
        <v>26</v>
      </c>
      <c r="B34" s="3">
        <v>747</v>
      </c>
      <c r="C34" s="3">
        <v>117</v>
      </c>
      <c r="D34" s="3">
        <v>13</v>
      </c>
      <c r="E34" s="3">
        <v>0</v>
      </c>
      <c r="F34" s="3">
        <v>0</v>
      </c>
      <c r="G34" s="120">
        <f t="shared" si="0"/>
        <v>877</v>
      </c>
      <c r="H34" s="13" t="s">
        <v>141</v>
      </c>
      <c r="J34" s="8"/>
    </row>
    <row r="35" spans="1:10" x14ac:dyDescent="0.25">
      <c r="A35" s="105" t="s">
        <v>27</v>
      </c>
      <c r="B35" s="106">
        <v>975</v>
      </c>
      <c r="C35" s="106">
        <v>0</v>
      </c>
      <c r="D35" s="106">
        <v>0</v>
      </c>
      <c r="E35" s="106">
        <v>16</v>
      </c>
      <c r="F35" s="106">
        <v>1</v>
      </c>
      <c r="G35" s="118">
        <f t="shared" si="0"/>
        <v>992</v>
      </c>
      <c r="H35" s="13" t="s">
        <v>86</v>
      </c>
      <c r="J35" s="9"/>
    </row>
    <row r="36" spans="1:10" x14ac:dyDescent="0.25">
      <c r="A36" s="29" t="s">
        <v>28</v>
      </c>
      <c r="B36" s="3">
        <v>2362</v>
      </c>
      <c r="C36" s="3">
        <v>117</v>
      </c>
      <c r="D36" s="3">
        <v>10</v>
      </c>
      <c r="E36" s="3">
        <v>0</v>
      </c>
      <c r="F36" s="3">
        <v>0</v>
      </c>
      <c r="G36" s="120">
        <f t="shared" si="0"/>
        <v>2489</v>
      </c>
      <c r="H36" s="13" t="s">
        <v>87</v>
      </c>
      <c r="J36" s="8"/>
    </row>
    <row r="37" spans="1:10" x14ac:dyDescent="0.25">
      <c r="A37" s="105" t="s">
        <v>29</v>
      </c>
      <c r="B37" s="106">
        <v>373</v>
      </c>
      <c r="C37" s="106">
        <v>72</v>
      </c>
      <c r="D37" s="106">
        <v>20</v>
      </c>
      <c r="E37" s="106">
        <v>0</v>
      </c>
      <c r="F37" s="106">
        <v>0</v>
      </c>
      <c r="G37" s="118">
        <f t="shared" si="0"/>
        <v>465</v>
      </c>
      <c r="H37" s="13" t="s">
        <v>88</v>
      </c>
      <c r="J37" s="9"/>
    </row>
    <row r="38" spans="1:10" x14ac:dyDescent="0.25">
      <c r="A38" s="29" t="s">
        <v>30</v>
      </c>
      <c r="B38" s="3">
        <v>146</v>
      </c>
      <c r="C38" s="3">
        <v>29</v>
      </c>
      <c r="D38" s="3">
        <v>5</v>
      </c>
      <c r="E38" s="3">
        <v>1</v>
      </c>
      <c r="F38" s="3">
        <v>0</v>
      </c>
      <c r="G38" s="120">
        <f t="shared" si="0"/>
        <v>181</v>
      </c>
      <c r="H38" s="13" t="s">
        <v>89</v>
      </c>
      <c r="J38" s="8"/>
    </row>
    <row r="39" spans="1:10" ht="8.25" customHeight="1" x14ac:dyDescent="0.25">
      <c r="A39" s="38"/>
      <c r="B39" s="40"/>
      <c r="C39" s="40"/>
      <c r="D39" s="40"/>
      <c r="E39" s="40"/>
      <c r="F39" s="40"/>
      <c r="G39" s="40"/>
    </row>
    <row r="40" spans="1:10" ht="21.75" customHeight="1" x14ac:dyDescent="0.25">
      <c r="A40" s="104" t="s">
        <v>37</v>
      </c>
      <c r="B40" s="95">
        <f>SUM(B7:B38)</f>
        <v>47780</v>
      </c>
      <c r="C40" s="95">
        <f>SUM(C7:C38)</f>
        <v>6994</v>
      </c>
      <c r="D40" s="95">
        <f>SUM(D7:D38)</f>
        <v>2508</v>
      </c>
      <c r="E40" s="95">
        <f>SUM(E7:E38)</f>
        <v>78</v>
      </c>
      <c r="F40" s="95">
        <f>SUM(F7:F38)</f>
        <v>239</v>
      </c>
      <c r="G40" s="95">
        <f>B40+C40+D40+E40+F40</f>
        <v>57599</v>
      </c>
    </row>
    <row r="41" spans="1:10" x14ac:dyDescent="0.25">
      <c r="B41" s="60">
        <f>B40*100/$G$40</f>
        <v>82.952829042170876</v>
      </c>
      <c r="C41" s="60">
        <f t="shared" ref="C41:F41" si="1">C40*100/$G$40</f>
        <v>12.142571919651383</v>
      </c>
      <c r="D41" s="60">
        <f t="shared" si="1"/>
        <v>4.3542422611503673</v>
      </c>
      <c r="E41" s="60">
        <f t="shared" si="1"/>
        <v>0.13541901769127937</v>
      </c>
      <c r="F41" s="60">
        <f t="shared" si="1"/>
        <v>0.41493775933609961</v>
      </c>
      <c r="G41" s="20">
        <f>SUM(B41:F41)</f>
        <v>100</v>
      </c>
    </row>
    <row r="42" spans="1:10" x14ac:dyDescent="0.25">
      <c r="B42" s="4"/>
      <c r="C42" s="4"/>
      <c r="D42" s="4"/>
      <c r="E42" s="4"/>
      <c r="F42" s="4"/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43"/>
  <sheetViews>
    <sheetView zoomScaleNormal="100" workbookViewId="0">
      <selection activeCell="A65" sqref="A65"/>
    </sheetView>
  </sheetViews>
  <sheetFormatPr baseColWidth="10" defaultColWidth="11.42578125" defaultRowHeight="15" x14ac:dyDescent="0.25"/>
  <cols>
    <col min="1" max="1" width="22.42578125" style="2" customWidth="1"/>
    <col min="2" max="2" width="8.28515625" style="2" bestFit="1" customWidth="1"/>
    <col min="3" max="3" width="11.7109375" style="2" bestFit="1" customWidth="1"/>
    <col min="4" max="4" width="10" style="2" bestFit="1" customWidth="1"/>
    <col min="5" max="5" width="10" style="2" customWidth="1"/>
    <col min="6" max="6" width="9.5703125" style="2" customWidth="1"/>
    <col min="7" max="7" width="10.42578125" style="2" customWidth="1"/>
    <col min="8" max="8" width="9.7109375" style="2" customWidth="1"/>
    <col min="9" max="16384" width="11.42578125" style="2"/>
  </cols>
  <sheetData>
    <row r="2" spans="1:14" ht="21" customHeight="1" x14ac:dyDescent="0.25">
      <c r="A2" s="125" t="s">
        <v>115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1" customHeight="1" x14ac:dyDescent="0.25">
      <c r="A3" s="125" t="s">
        <v>116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1:14" ht="26.25" customHeight="1" x14ac:dyDescent="0.25">
      <c r="A5" s="104" t="s">
        <v>95</v>
      </c>
      <c r="B5" s="104" t="s">
        <v>33</v>
      </c>
      <c r="C5" s="104" t="s">
        <v>49</v>
      </c>
      <c r="D5" s="104" t="s">
        <v>34</v>
      </c>
      <c r="E5" s="104" t="s">
        <v>50</v>
      </c>
      <c r="F5" s="104" t="s">
        <v>48</v>
      </c>
      <c r="G5" s="104" t="s">
        <v>132</v>
      </c>
      <c r="H5" s="104" t="s">
        <v>37</v>
      </c>
    </row>
    <row r="6" spans="1:14" ht="9" customHeight="1" x14ac:dyDescent="0.25">
      <c r="A6" s="38"/>
      <c r="B6" s="47"/>
      <c r="C6" s="47"/>
      <c r="D6" s="47"/>
      <c r="E6" s="47"/>
      <c r="F6" s="47"/>
      <c r="G6" s="47"/>
      <c r="H6" s="47"/>
    </row>
    <row r="7" spans="1:14" x14ac:dyDescent="0.25">
      <c r="A7" s="105" t="s">
        <v>1</v>
      </c>
      <c r="B7" s="106">
        <v>0</v>
      </c>
      <c r="C7" s="106">
        <v>201</v>
      </c>
      <c r="D7" s="106">
        <v>0</v>
      </c>
      <c r="E7" s="106">
        <v>0</v>
      </c>
      <c r="F7" s="106">
        <v>0</v>
      </c>
      <c r="G7" s="106">
        <v>89</v>
      </c>
      <c r="H7" s="118">
        <f>SUM(B7:G7)</f>
        <v>290</v>
      </c>
      <c r="I7" s="13" t="s">
        <v>61</v>
      </c>
    </row>
    <row r="8" spans="1:14" x14ac:dyDescent="0.25">
      <c r="A8" s="29" t="s">
        <v>2</v>
      </c>
      <c r="B8" s="3">
        <v>12</v>
      </c>
      <c r="C8" s="3">
        <v>350</v>
      </c>
      <c r="D8" s="3">
        <v>3</v>
      </c>
      <c r="E8" s="3">
        <v>0</v>
      </c>
      <c r="F8" s="3">
        <v>80</v>
      </c>
      <c r="G8" s="3">
        <v>420</v>
      </c>
      <c r="H8" s="120">
        <f t="shared" ref="H8:H38" si="0">SUM(B8:G8)</f>
        <v>865</v>
      </c>
      <c r="I8" s="13" t="s">
        <v>62</v>
      </c>
    </row>
    <row r="9" spans="1:14" x14ac:dyDescent="0.25">
      <c r="A9" s="105" t="s">
        <v>3</v>
      </c>
      <c r="B9" s="106">
        <v>4</v>
      </c>
      <c r="C9" s="106">
        <v>223</v>
      </c>
      <c r="D9" s="106">
        <v>0</v>
      </c>
      <c r="E9" s="106">
        <v>0</v>
      </c>
      <c r="F9" s="106">
        <v>0</v>
      </c>
      <c r="G9" s="106">
        <v>316</v>
      </c>
      <c r="H9" s="118">
        <f t="shared" si="0"/>
        <v>543</v>
      </c>
      <c r="I9" s="13" t="s">
        <v>63</v>
      </c>
    </row>
    <row r="10" spans="1:14" x14ac:dyDescent="0.25">
      <c r="A10" s="29" t="s">
        <v>4</v>
      </c>
      <c r="B10" s="3">
        <v>0</v>
      </c>
      <c r="C10" s="3">
        <v>157</v>
      </c>
      <c r="D10" s="3">
        <v>0</v>
      </c>
      <c r="E10" s="3">
        <v>0</v>
      </c>
      <c r="F10" s="3">
        <v>0</v>
      </c>
      <c r="G10" s="3">
        <v>70</v>
      </c>
      <c r="H10" s="120">
        <f t="shared" si="0"/>
        <v>227</v>
      </c>
      <c r="I10" s="13" t="s">
        <v>140</v>
      </c>
    </row>
    <row r="11" spans="1:14" x14ac:dyDescent="0.25">
      <c r="A11" s="105" t="s">
        <v>7</v>
      </c>
      <c r="B11" s="106">
        <v>20</v>
      </c>
      <c r="C11" s="106">
        <v>935</v>
      </c>
      <c r="D11" s="106">
        <v>0</v>
      </c>
      <c r="E11" s="106">
        <v>4</v>
      </c>
      <c r="F11" s="106">
        <v>160</v>
      </c>
      <c r="G11" s="106">
        <v>179</v>
      </c>
      <c r="H11" s="118">
        <f t="shared" si="0"/>
        <v>1298</v>
      </c>
      <c r="I11" s="13" t="s">
        <v>64</v>
      </c>
    </row>
    <row r="12" spans="1:14" x14ac:dyDescent="0.25">
      <c r="A12" s="29" t="s">
        <v>8</v>
      </c>
      <c r="B12" s="3">
        <v>0</v>
      </c>
      <c r="C12" s="3">
        <v>167</v>
      </c>
      <c r="D12" s="3">
        <v>0</v>
      </c>
      <c r="E12" s="3">
        <v>0</v>
      </c>
      <c r="F12" s="3">
        <v>105</v>
      </c>
      <c r="G12" s="3">
        <v>170</v>
      </c>
      <c r="H12" s="120">
        <f t="shared" si="0"/>
        <v>442</v>
      </c>
      <c r="I12" s="13" t="s">
        <v>65</v>
      </c>
    </row>
    <row r="13" spans="1:14" x14ac:dyDescent="0.25">
      <c r="A13" s="105" t="s">
        <v>138</v>
      </c>
      <c r="B13" s="106">
        <v>1130</v>
      </c>
      <c r="C13" s="106">
        <v>10558</v>
      </c>
      <c r="D13" s="106">
        <v>429</v>
      </c>
      <c r="E13" s="106">
        <v>18</v>
      </c>
      <c r="F13" s="106">
        <v>5556</v>
      </c>
      <c r="G13" s="106">
        <v>2438</v>
      </c>
      <c r="H13" s="118">
        <f t="shared" si="0"/>
        <v>20129</v>
      </c>
      <c r="I13" s="13" t="s">
        <v>139</v>
      </c>
    </row>
    <row r="14" spans="1:14" x14ac:dyDescent="0.25">
      <c r="A14" s="29" t="s">
        <v>5</v>
      </c>
      <c r="B14" s="3">
        <v>0</v>
      </c>
      <c r="C14" s="3">
        <v>710</v>
      </c>
      <c r="D14" s="3">
        <v>0</v>
      </c>
      <c r="E14" s="3">
        <v>8</v>
      </c>
      <c r="F14" s="3">
        <v>77</v>
      </c>
      <c r="G14" s="3">
        <v>127</v>
      </c>
      <c r="H14" s="120">
        <f t="shared" si="0"/>
        <v>922</v>
      </c>
      <c r="I14" s="13" t="s">
        <v>66</v>
      </c>
    </row>
    <row r="15" spans="1:14" x14ac:dyDescent="0.25">
      <c r="A15" s="105" t="s">
        <v>6</v>
      </c>
      <c r="B15" s="106">
        <v>0</v>
      </c>
      <c r="C15" s="106">
        <v>41</v>
      </c>
      <c r="D15" s="106">
        <v>0</v>
      </c>
      <c r="E15" s="106">
        <v>0</v>
      </c>
      <c r="F15" s="106">
        <v>0</v>
      </c>
      <c r="G15" s="106">
        <v>78</v>
      </c>
      <c r="H15" s="118">
        <f t="shared" si="0"/>
        <v>119</v>
      </c>
      <c r="I15" s="13" t="s">
        <v>67</v>
      </c>
    </row>
    <row r="16" spans="1:14" x14ac:dyDescent="0.25">
      <c r="A16" s="29" t="s">
        <v>9</v>
      </c>
      <c r="B16" s="3">
        <v>0</v>
      </c>
      <c r="C16" s="3">
        <v>280</v>
      </c>
      <c r="D16" s="3">
        <v>0</v>
      </c>
      <c r="E16" s="3">
        <v>6</v>
      </c>
      <c r="F16" s="3">
        <v>0</v>
      </c>
      <c r="G16" s="3">
        <v>27</v>
      </c>
      <c r="H16" s="120">
        <f t="shared" si="0"/>
        <v>313</v>
      </c>
      <c r="I16" s="13" t="s">
        <v>68</v>
      </c>
    </row>
    <row r="17" spans="1:9" x14ac:dyDescent="0.25">
      <c r="A17" s="105" t="s">
        <v>31</v>
      </c>
      <c r="B17" s="106">
        <v>64</v>
      </c>
      <c r="C17" s="106">
        <v>2896</v>
      </c>
      <c r="D17" s="106">
        <v>0</v>
      </c>
      <c r="E17" s="106">
        <v>0</v>
      </c>
      <c r="F17" s="106">
        <v>170</v>
      </c>
      <c r="G17" s="106">
        <v>221</v>
      </c>
      <c r="H17" s="118">
        <f t="shared" si="0"/>
        <v>3351</v>
      </c>
      <c r="I17" s="13" t="s">
        <v>69</v>
      </c>
    </row>
    <row r="18" spans="1:9" x14ac:dyDescent="0.25">
      <c r="A18" s="29" t="s">
        <v>10</v>
      </c>
      <c r="B18" s="3">
        <v>0</v>
      </c>
      <c r="C18" s="3">
        <v>2216</v>
      </c>
      <c r="D18" s="3">
        <v>0</v>
      </c>
      <c r="E18" s="3">
        <v>4</v>
      </c>
      <c r="F18" s="3">
        <v>1086</v>
      </c>
      <c r="G18" s="3">
        <v>202</v>
      </c>
      <c r="H18" s="120">
        <f t="shared" si="0"/>
        <v>3508</v>
      </c>
      <c r="I18" s="13" t="s">
        <v>70</v>
      </c>
    </row>
    <row r="19" spans="1:9" x14ac:dyDescent="0.25">
      <c r="A19" s="105" t="s">
        <v>11</v>
      </c>
      <c r="B19" s="106">
        <v>2</v>
      </c>
      <c r="C19" s="106">
        <v>162</v>
      </c>
      <c r="D19" s="106">
        <v>0</v>
      </c>
      <c r="E19" s="106">
        <v>11</v>
      </c>
      <c r="F19" s="106">
        <v>87</v>
      </c>
      <c r="G19" s="106">
        <v>237</v>
      </c>
      <c r="H19" s="118">
        <f t="shared" si="0"/>
        <v>499</v>
      </c>
      <c r="I19" s="13" t="s">
        <v>71</v>
      </c>
    </row>
    <row r="20" spans="1:9" x14ac:dyDescent="0.25">
      <c r="A20" s="29" t="s">
        <v>12</v>
      </c>
      <c r="B20" s="3">
        <v>0</v>
      </c>
      <c r="C20" s="3">
        <v>974</v>
      </c>
      <c r="D20" s="3">
        <v>0</v>
      </c>
      <c r="E20" s="3">
        <v>1</v>
      </c>
      <c r="F20" s="3">
        <v>47</v>
      </c>
      <c r="G20" s="3">
        <v>0</v>
      </c>
      <c r="H20" s="120">
        <f t="shared" si="0"/>
        <v>1022</v>
      </c>
      <c r="I20" s="13" t="s">
        <v>72</v>
      </c>
    </row>
    <row r="21" spans="1:9" x14ac:dyDescent="0.25">
      <c r="A21" s="105" t="s">
        <v>13</v>
      </c>
      <c r="B21" s="106">
        <v>1</v>
      </c>
      <c r="C21" s="106">
        <v>2616</v>
      </c>
      <c r="D21" s="106">
        <v>2</v>
      </c>
      <c r="E21" s="106">
        <v>3</v>
      </c>
      <c r="F21" s="106">
        <v>266</v>
      </c>
      <c r="G21" s="106">
        <v>1395</v>
      </c>
      <c r="H21" s="118">
        <f t="shared" si="0"/>
        <v>4283</v>
      </c>
      <c r="I21" s="13" t="s">
        <v>73</v>
      </c>
    </row>
    <row r="22" spans="1:9" x14ac:dyDescent="0.25">
      <c r="A22" s="29" t="s">
        <v>14</v>
      </c>
      <c r="B22" s="3">
        <v>68</v>
      </c>
      <c r="C22" s="3">
        <v>1184</v>
      </c>
      <c r="D22" s="3">
        <v>0</v>
      </c>
      <c r="E22" s="3">
        <v>4</v>
      </c>
      <c r="F22" s="3">
        <v>23</v>
      </c>
      <c r="G22" s="3">
        <v>125</v>
      </c>
      <c r="H22" s="120">
        <f t="shared" si="0"/>
        <v>1404</v>
      </c>
      <c r="I22" s="13" t="s">
        <v>74</v>
      </c>
    </row>
    <row r="23" spans="1:9" x14ac:dyDescent="0.25">
      <c r="A23" s="105" t="s">
        <v>15</v>
      </c>
      <c r="B23" s="106">
        <v>0</v>
      </c>
      <c r="C23" s="106">
        <v>486</v>
      </c>
      <c r="D23" s="106">
        <v>0</v>
      </c>
      <c r="E23" s="106">
        <v>0</v>
      </c>
      <c r="F23" s="106">
        <v>85</v>
      </c>
      <c r="G23" s="106">
        <v>15</v>
      </c>
      <c r="H23" s="118">
        <f t="shared" si="0"/>
        <v>586</v>
      </c>
      <c r="I23" s="13" t="s">
        <v>75</v>
      </c>
    </row>
    <row r="24" spans="1:9" x14ac:dyDescent="0.25">
      <c r="A24" s="29" t="s">
        <v>16</v>
      </c>
      <c r="B24" s="3">
        <v>0</v>
      </c>
      <c r="C24" s="3">
        <v>321</v>
      </c>
      <c r="D24" s="3">
        <v>0</v>
      </c>
      <c r="E24" s="3">
        <v>1</v>
      </c>
      <c r="F24" s="3">
        <v>0</v>
      </c>
      <c r="G24" s="3">
        <v>36</v>
      </c>
      <c r="H24" s="120">
        <f t="shared" si="0"/>
        <v>358</v>
      </c>
      <c r="I24" s="13" t="s">
        <v>76</v>
      </c>
    </row>
    <row r="25" spans="1:9" x14ac:dyDescent="0.25">
      <c r="A25" s="105" t="s">
        <v>17</v>
      </c>
      <c r="B25" s="106">
        <v>8</v>
      </c>
      <c r="C25" s="106">
        <v>523</v>
      </c>
      <c r="D25" s="106">
        <v>1</v>
      </c>
      <c r="E25" s="106">
        <v>3</v>
      </c>
      <c r="F25" s="106">
        <v>837</v>
      </c>
      <c r="G25" s="106">
        <v>1033</v>
      </c>
      <c r="H25" s="118">
        <f t="shared" si="0"/>
        <v>2405</v>
      </c>
      <c r="I25" s="13" t="s">
        <v>77</v>
      </c>
    </row>
    <row r="26" spans="1:9" x14ac:dyDescent="0.25">
      <c r="A26" s="29" t="s">
        <v>18</v>
      </c>
      <c r="B26" s="3">
        <v>0</v>
      </c>
      <c r="C26" s="3">
        <v>915</v>
      </c>
      <c r="D26" s="3">
        <v>0</v>
      </c>
      <c r="E26" s="3">
        <v>1</v>
      </c>
      <c r="F26" s="3">
        <v>38</v>
      </c>
      <c r="G26" s="3">
        <v>168</v>
      </c>
      <c r="H26" s="120">
        <f t="shared" si="0"/>
        <v>1122</v>
      </c>
      <c r="I26" s="13" t="s">
        <v>78</v>
      </c>
    </row>
    <row r="27" spans="1:9" x14ac:dyDescent="0.25">
      <c r="A27" s="105" t="s">
        <v>19</v>
      </c>
      <c r="B27" s="106">
        <v>10</v>
      </c>
      <c r="C27" s="106">
        <v>2117</v>
      </c>
      <c r="D27" s="106">
        <v>14</v>
      </c>
      <c r="E27" s="106">
        <v>0</v>
      </c>
      <c r="F27" s="106">
        <v>209</v>
      </c>
      <c r="G27" s="106">
        <v>108</v>
      </c>
      <c r="H27" s="118">
        <f t="shared" si="0"/>
        <v>2458</v>
      </c>
      <c r="I27" s="13" t="s">
        <v>84</v>
      </c>
    </row>
    <row r="28" spans="1:9" x14ac:dyDescent="0.25">
      <c r="A28" s="29" t="s">
        <v>20</v>
      </c>
      <c r="B28" s="3">
        <v>23</v>
      </c>
      <c r="C28" s="3">
        <v>928</v>
      </c>
      <c r="D28" s="3">
        <v>4</v>
      </c>
      <c r="E28" s="3">
        <v>3</v>
      </c>
      <c r="F28" s="3">
        <v>1161</v>
      </c>
      <c r="G28" s="3">
        <v>86</v>
      </c>
      <c r="H28" s="120">
        <f t="shared" si="0"/>
        <v>2205</v>
      </c>
      <c r="I28" s="13" t="s">
        <v>79</v>
      </c>
    </row>
    <row r="29" spans="1:9" x14ac:dyDescent="0.25">
      <c r="A29" s="105" t="s">
        <v>21</v>
      </c>
      <c r="B29" s="106">
        <v>0</v>
      </c>
      <c r="C29" s="106">
        <v>52</v>
      </c>
      <c r="D29" s="106">
        <v>0</v>
      </c>
      <c r="E29" s="106">
        <v>1</v>
      </c>
      <c r="F29" s="106">
        <v>0</v>
      </c>
      <c r="G29" s="106">
        <v>747</v>
      </c>
      <c r="H29" s="118">
        <f t="shared" si="0"/>
        <v>800</v>
      </c>
      <c r="I29" s="13" t="s">
        <v>80</v>
      </c>
    </row>
    <row r="30" spans="1:9" x14ac:dyDescent="0.25">
      <c r="A30" s="29" t="s">
        <v>22</v>
      </c>
      <c r="B30" s="3">
        <v>24</v>
      </c>
      <c r="C30" s="3">
        <v>686</v>
      </c>
      <c r="D30" s="3">
        <v>12</v>
      </c>
      <c r="E30" s="3">
        <v>9</v>
      </c>
      <c r="F30" s="3">
        <v>148</v>
      </c>
      <c r="G30" s="3">
        <v>59</v>
      </c>
      <c r="H30" s="120">
        <f t="shared" si="0"/>
        <v>938</v>
      </c>
      <c r="I30" s="13" t="s">
        <v>81</v>
      </c>
    </row>
    <row r="31" spans="1:9" x14ac:dyDescent="0.25">
      <c r="A31" s="105" t="s">
        <v>23</v>
      </c>
      <c r="B31" s="106">
        <v>2</v>
      </c>
      <c r="C31" s="106">
        <v>688</v>
      </c>
      <c r="D31" s="106">
        <v>0</v>
      </c>
      <c r="E31" s="106">
        <v>8</v>
      </c>
      <c r="F31" s="106">
        <v>12</v>
      </c>
      <c r="G31" s="106">
        <v>311</v>
      </c>
      <c r="H31" s="118">
        <f t="shared" si="0"/>
        <v>1021</v>
      </c>
      <c r="I31" s="13" t="s">
        <v>82</v>
      </c>
    </row>
    <row r="32" spans="1:9" x14ac:dyDescent="0.25">
      <c r="A32" s="29" t="s">
        <v>24</v>
      </c>
      <c r="B32" s="3">
        <v>0</v>
      </c>
      <c r="C32" s="3">
        <v>439</v>
      </c>
      <c r="D32" s="3">
        <v>0</v>
      </c>
      <c r="E32" s="3">
        <v>0</v>
      </c>
      <c r="F32" s="3">
        <v>77</v>
      </c>
      <c r="G32" s="3">
        <v>116</v>
      </c>
      <c r="H32" s="120">
        <f t="shared" si="0"/>
        <v>632</v>
      </c>
      <c r="I32" s="13" t="s">
        <v>83</v>
      </c>
    </row>
    <row r="33" spans="1:9" x14ac:dyDescent="0.25">
      <c r="A33" s="105" t="s">
        <v>25</v>
      </c>
      <c r="B33" s="106">
        <v>0</v>
      </c>
      <c r="C33" s="106">
        <v>610</v>
      </c>
      <c r="D33" s="106">
        <v>0</v>
      </c>
      <c r="E33" s="106">
        <v>3</v>
      </c>
      <c r="F33" s="106">
        <v>1</v>
      </c>
      <c r="G33" s="106">
        <v>241</v>
      </c>
      <c r="H33" s="118">
        <f t="shared" si="0"/>
        <v>855</v>
      </c>
      <c r="I33" s="13" t="s">
        <v>85</v>
      </c>
    </row>
    <row r="34" spans="1:9" x14ac:dyDescent="0.25">
      <c r="A34" s="29" t="s">
        <v>26</v>
      </c>
      <c r="B34" s="3">
        <v>0</v>
      </c>
      <c r="C34" s="3">
        <v>398</v>
      </c>
      <c r="D34" s="3">
        <v>2</v>
      </c>
      <c r="E34" s="3">
        <v>5</v>
      </c>
      <c r="F34" s="3">
        <v>342</v>
      </c>
      <c r="G34" s="3">
        <v>130</v>
      </c>
      <c r="H34" s="120">
        <f t="shared" si="0"/>
        <v>877</v>
      </c>
      <c r="I34" s="13" t="s">
        <v>141</v>
      </c>
    </row>
    <row r="35" spans="1:9" x14ac:dyDescent="0.25">
      <c r="A35" s="105" t="s">
        <v>27</v>
      </c>
      <c r="B35" s="106">
        <v>0</v>
      </c>
      <c r="C35" s="106">
        <v>784</v>
      </c>
      <c r="D35" s="106">
        <v>0</v>
      </c>
      <c r="E35" s="106">
        <v>1</v>
      </c>
      <c r="F35" s="106">
        <v>207</v>
      </c>
      <c r="G35" s="106">
        <v>0</v>
      </c>
      <c r="H35" s="118">
        <f t="shared" si="0"/>
        <v>992</v>
      </c>
      <c r="I35" s="13" t="s">
        <v>86</v>
      </c>
    </row>
    <row r="36" spans="1:9" x14ac:dyDescent="0.25">
      <c r="A36" s="29" t="s">
        <v>28</v>
      </c>
      <c r="B36" s="3">
        <v>0</v>
      </c>
      <c r="C36" s="3">
        <v>2331</v>
      </c>
      <c r="D36" s="3">
        <v>0</v>
      </c>
      <c r="E36" s="3">
        <v>3</v>
      </c>
      <c r="F36" s="3">
        <v>28</v>
      </c>
      <c r="G36" s="3">
        <v>127</v>
      </c>
      <c r="H36" s="120">
        <f t="shared" si="0"/>
        <v>2489</v>
      </c>
      <c r="I36" s="13" t="s">
        <v>87</v>
      </c>
    </row>
    <row r="37" spans="1:9" x14ac:dyDescent="0.25">
      <c r="A37" s="105" t="s">
        <v>29</v>
      </c>
      <c r="B37" s="106">
        <v>4</v>
      </c>
      <c r="C37" s="106">
        <v>345</v>
      </c>
      <c r="D37" s="106">
        <v>0</v>
      </c>
      <c r="E37" s="106">
        <v>0</v>
      </c>
      <c r="F37" s="106">
        <v>24</v>
      </c>
      <c r="G37" s="106">
        <v>92</v>
      </c>
      <c r="H37" s="118">
        <f t="shared" si="0"/>
        <v>465</v>
      </c>
      <c r="I37" s="13" t="s">
        <v>88</v>
      </c>
    </row>
    <row r="38" spans="1:9" x14ac:dyDescent="0.25">
      <c r="A38" s="29" t="s">
        <v>30</v>
      </c>
      <c r="B38" s="3">
        <v>0</v>
      </c>
      <c r="C38" s="3">
        <v>147</v>
      </c>
      <c r="D38" s="3">
        <v>0</v>
      </c>
      <c r="E38" s="3">
        <v>0</v>
      </c>
      <c r="F38" s="3">
        <v>0</v>
      </c>
      <c r="G38" s="3">
        <v>34</v>
      </c>
      <c r="H38" s="120">
        <f t="shared" si="0"/>
        <v>181</v>
      </c>
      <c r="I38" s="13" t="s">
        <v>89</v>
      </c>
    </row>
    <row r="39" spans="1:9" ht="10.5" customHeight="1" x14ac:dyDescent="0.25">
      <c r="A39" s="38"/>
      <c r="B39" s="47"/>
      <c r="C39" s="47"/>
      <c r="D39" s="47"/>
      <c r="E39" s="47"/>
      <c r="F39" s="47"/>
      <c r="G39" s="47"/>
      <c r="H39" s="47"/>
    </row>
    <row r="40" spans="1:9" ht="19.5" customHeight="1" x14ac:dyDescent="0.25">
      <c r="A40" s="95" t="s">
        <v>37</v>
      </c>
      <c r="B40" s="95">
        <f t="shared" ref="B40:H40" si="1">SUM(B7:B38)</f>
        <v>1372</v>
      </c>
      <c r="C40" s="95">
        <f t="shared" si="1"/>
        <v>35440</v>
      </c>
      <c r="D40" s="95">
        <f t="shared" si="1"/>
        <v>467</v>
      </c>
      <c r="E40" s="95">
        <f t="shared" si="1"/>
        <v>97</v>
      </c>
      <c r="F40" s="95">
        <f t="shared" si="1"/>
        <v>10826</v>
      </c>
      <c r="G40" s="95">
        <f t="shared" si="1"/>
        <v>9397</v>
      </c>
      <c r="H40" s="95">
        <f t="shared" si="1"/>
        <v>57599</v>
      </c>
    </row>
    <row r="41" spans="1:9" x14ac:dyDescent="0.25">
      <c r="A41" s="4"/>
      <c r="B41" s="60">
        <f>B40*100/$H$40</f>
        <v>2.3819857983645552</v>
      </c>
      <c r="C41" s="60">
        <f t="shared" ref="C41:G41" si="2">C40*100/$H$40</f>
        <v>61.528845986909495</v>
      </c>
      <c r="D41" s="60">
        <f t="shared" si="2"/>
        <v>0.81077796489522391</v>
      </c>
      <c r="E41" s="60">
        <f t="shared" si="2"/>
        <v>0.16840570148787307</v>
      </c>
      <c r="F41" s="60">
        <f t="shared" si="2"/>
        <v>18.795465199048596</v>
      </c>
      <c r="G41" s="60">
        <f t="shared" si="2"/>
        <v>16.314519349294258</v>
      </c>
      <c r="H41" s="33">
        <f>SUM(B41:G41)</f>
        <v>100</v>
      </c>
      <c r="I41" s="92"/>
    </row>
    <row r="42" spans="1:9" x14ac:dyDescent="0.25">
      <c r="A42" s="29" t="s">
        <v>133</v>
      </c>
    </row>
    <row r="43" spans="1:9" x14ac:dyDescent="0.25">
      <c r="B43" s="4"/>
      <c r="C43" s="4"/>
      <c r="D43" s="4"/>
      <c r="E43" s="4"/>
      <c r="F43" s="4"/>
      <c r="G43" s="4"/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2"/>
  <sheetViews>
    <sheetView zoomScaleNormal="100" workbookViewId="0">
      <selection activeCell="A70" sqref="A70"/>
    </sheetView>
  </sheetViews>
  <sheetFormatPr baseColWidth="10" defaultColWidth="11.42578125" defaultRowHeight="15" x14ac:dyDescent="0.25"/>
  <cols>
    <col min="1" max="1" width="18.5703125" style="2" customWidth="1"/>
    <col min="2" max="2" width="14.85546875" style="2" customWidth="1"/>
    <col min="3" max="3" width="12.5703125" style="2" customWidth="1"/>
    <col min="4" max="4" width="8.5703125" style="2" customWidth="1"/>
    <col min="5" max="5" width="9.28515625" style="2" customWidth="1"/>
    <col min="6" max="6" width="9.42578125" style="2" customWidth="1"/>
    <col min="7" max="7" width="10.7109375" style="2" customWidth="1"/>
    <col min="8" max="8" width="10.42578125" style="2" customWidth="1"/>
    <col min="9" max="16384" width="11.42578125" style="2"/>
  </cols>
  <sheetData>
    <row r="2" spans="1:8" ht="17.25" x14ac:dyDescent="0.3">
      <c r="A2" s="24" t="s">
        <v>100</v>
      </c>
      <c r="B2" s="24"/>
      <c r="C2" s="24"/>
      <c r="D2" s="24"/>
      <c r="E2" s="24"/>
      <c r="F2" s="24"/>
      <c r="G2" s="24"/>
      <c r="H2" s="24"/>
    </row>
    <row r="3" spans="1:8" ht="17.25" x14ac:dyDescent="0.3">
      <c r="A3" s="129" t="s">
        <v>109</v>
      </c>
      <c r="B3" s="129"/>
      <c r="C3" s="129"/>
      <c r="D3" s="129"/>
      <c r="E3" s="129"/>
      <c r="F3" s="129"/>
      <c r="G3" s="129"/>
      <c r="H3" s="24"/>
    </row>
    <row r="5" spans="1:8" ht="15.75" customHeight="1" x14ac:dyDescent="0.25">
      <c r="A5" s="127" t="s">
        <v>95</v>
      </c>
      <c r="B5" s="128" t="s">
        <v>97</v>
      </c>
      <c r="C5" s="128" t="s">
        <v>98</v>
      </c>
      <c r="D5" s="127" t="s">
        <v>37</v>
      </c>
    </row>
    <row r="6" spans="1:8" ht="16.5" customHeight="1" x14ac:dyDescent="0.25">
      <c r="A6" s="127"/>
      <c r="B6" s="128"/>
      <c r="C6" s="128"/>
      <c r="D6" s="127"/>
    </row>
    <row r="7" spans="1:8" ht="9.75" customHeight="1" x14ac:dyDescent="0.25">
      <c r="A7" s="38"/>
      <c r="B7" s="38"/>
      <c r="C7" s="38"/>
      <c r="D7" s="38"/>
    </row>
    <row r="8" spans="1:8" x14ac:dyDescent="0.25">
      <c r="A8" s="105" t="s">
        <v>1</v>
      </c>
      <c r="B8" s="106">
        <v>1</v>
      </c>
      <c r="C8" s="106">
        <v>289</v>
      </c>
      <c r="D8" s="118">
        <f>SUM(B8:C8)</f>
        <v>290</v>
      </c>
      <c r="E8" s="13" t="s">
        <v>61</v>
      </c>
    </row>
    <row r="9" spans="1:8" x14ac:dyDescent="0.25">
      <c r="A9" s="29" t="s">
        <v>2</v>
      </c>
      <c r="B9" s="3">
        <v>59</v>
      </c>
      <c r="C9" s="3">
        <v>806</v>
      </c>
      <c r="D9" s="119">
        <f t="shared" ref="D9:D23" si="0">SUM(B9:C9)</f>
        <v>865</v>
      </c>
      <c r="E9" s="13" t="s">
        <v>62</v>
      </c>
    </row>
    <row r="10" spans="1:8" x14ac:dyDescent="0.25">
      <c r="A10" s="105" t="s">
        <v>3</v>
      </c>
      <c r="B10" s="106">
        <v>2</v>
      </c>
      <c r="C10" s="106">
        <v>541</v>
      </c>
      <c r="D10" s="118">
        <f t="shared" si="0"/>
        <v>543</v>
      </c>
      <c r="E10" s="13" t="s">
        <v>63</v>
      </c>
    </row>
    <row r="11" spans="1:8" x14ac:dyDescent="0.25">
      <c r="A11" s="29" t="s">
        <v>4</v>
      </c>
      <c r="B11" s="3">
        <v>68</v>
      </c>
      <c r="C11" s="3">
        <v>159</v>
      </c>
      <c r="D11" s="119">
        <f t="shared" si="0"/>
        <v>227</v>
      </c>
      <c r="E11" s="13" t="s">
        <v>140</v>
      </c>
    </row>
    <row r="12" spans="1:8" x14ac:dyDescent="0.25">
      <c r="A12" s="105" t="s">
        <v>7</v>
      </c>
      <c r="B12" s="106">
        <v>157</v>
      </c>
      <c r="C12" s="106">
        <v>1141</v>
      </c>
      <c r="D12" s="118">
        <f t="shared" si="0"/>
        <v>1298</v>
      </c>
      <c r="E12" s="13" t="s">
        <v>64</v>
      </c>
    </row>
    <row r="13" spans="1:8" x14ac:dyDescent="0.25">
      <c r="A13" s="29" t="s">
        <v>8</v>
      </c>
      <c r="B13" s="3">
        <v>7</v>
      </c>
      <c r="C13" s="3">
        <v>435</v>
      </c>
      <c r="D13" s="119">
        <f t="shared" si="0"/>
        <v>442</v>
      </c>
      <c r="E13" s="13" t="s">
        <v>65</v>
      </c>
    </row>
    <row r="14" spans="1:8" x14ac:dyDescent="0.25">
      <c r="A14" s="105" t="s">
        <v>138</v>
      </c>
      <c r="B14" s="106">
        <v>1769</v>
      </c>
      <c r="C14" s="106">
        <v>18360</v>
      </c>
      <c r="D14" s="118">
        <f t="shared" si="0"/>
        <v>20129</v>
      </c>
      <c r="E14" s="13" t="s">
        <v>139</v>
      </c>
    </row>
    <row r="15" spans="1:8" x14ac:dyDescent="0.25">
      <c r="A15" s="29" t="s">
        <v>5</v>
      </c>
      <c r="B15" s="3">
        <v>77</v>
      </c>
      <c r="C15" s="3">
        <v>845</v>
      </c>
      <c r="D15" s="119">
        <f t="shared" si="0"/>
        <v>922</v>
      </c>
      <c r="E15" s="13" t="s">
        <v>66</v>
      </c>
    </row>
    <row r="16" spans="1:8" x14ac:dyDescent="0.25">
      <c r="A16" s="105" t="s">
        <v>6</v>
      </c>
      <c r="B16" s="106">
        <v>9</v>
      </c>
      <c r="C16" s="106">
        <v>110</v>
      </c>
      <c r="D16" s="118">
        <f t="shared" si="0"/>
        <v>119</v>
      </c>
      <c r="E16" s="13" t="s">
        <v>67</v>
      </c>
    </row>
    <row r="17" spans="1:5" x14ac:dyDescent="0.25">
      <c r="A17" s="29" t="s">
        <v>9</v>
      </c>
      <c r="B17" s="3">
        <v>14</v>
      </c>
      <c r="C17" s="3">
        <v>299</v>
      </c>
      <c r="D17" s="119">
        <f t="shared" si="0"/>
        <v>313</v>
      </c>
      <c r="E17" s="13" t="s">
        <v>68</v>
      </c>
    </row>
    <row r="18" spans="1:5" x14ac:dyDescent="0.25">
      <c r="A18" s="105" t="s">
        <v>31</v>
      </c>
      <c r="B18" s="106">
        <v>125</v>
      </c>
      <c r="C18" s="106">
        <v>3226</v>
      </c>
      <c r="D18" s="118">
        <f t="shared" si="0"/>
        <v>3351</v>
      </c>
      <c r="E18" s="13" t="s">
        <v>69</v>
      </c>
    </row>
    <row r="19" spans="1:5" x14ac:dyDescent="0.25">
      <c r="A19" s="29" t="s">
        <v>10</v>
      </c>
      <c r="B19" s="3">
        <v>37</v>
      </c>
      <c r="C19" s="3">
        <v>3471</v>
      </c>
      <c r="D19" s="119">
        <f t="shared" si="0"/>
        <v>3508</v>
      </c>
      <c r="E19" s="13" t="s">
        <v>70</v>
      </c>
    </row>
    <row r="20" spans="1:5" x14ac:dyDescent="0.25">
      <c r="A20" s="105" t="s">
        <v>11</v>
      </c>
      <c r="B20" s="106">
        <v>26</v>
      </c>
      <c r="C20" s="106">
        <v>473</v>
      </c>
      <c r="D20" s="118">
        <f t="shared" si="0"/>
        <v>499</v>
      </c>
      <c r="E20" s="13" t="s">
        <v>71</v>
      </c>
    </row>
    <row r="21" spans="1:5" x14ac:dyDescent="0.25">
      <c r="A21" s="29" t="s">
        <v>12</v>
      </c>
      <c r="B21" s="3">
        <v>12</v>
      </c>
      <c r="C21" s="3">
        <v>1010</v>
      </c>
      <c r="D21" s="119">
        <f t="shared" si="0"/>
        <v>1022</v>
      </c>
      <c r="E21" s="13" t="s">
        <v>72</v>
      </c>
    </row>
    <row r="22" spans="1:5" x14ac:dyDescent="0.25">
      <c r="A22" s="105" t="s">
        <v>13</v>
      </c>
      <c r="B22" s="106">
        <v>127</v>
      </c>
      <c r="C22" s="106">
        <v>4156</v>
      </c>
      <c r="D22" s="118">
        <f t="shared" si="0"/>
        <v>4283</v>
      </c>
      <c r="E22" s="13" t="s">
        <v>73</v>
      </c>
    </row>
    <row r="23" spans="1:5" x14ac:dyDescent="0.25">
      <c r="A23" s="29" t="s">
        <v>14</v>
      </c>
      <c r="B23" s="3">
        <v>252</v>
      </c>
      <c r="C23" s="3">
        <v>1152</v>
      </c>
      <c r="D23" s="119">
        <f t="shared" si="0"/>
        <v>1404</v>
      </c>
      <c r="E23" s="13" t="s">
        <v>74</v>
      </c>
    </row>
    <row r="24" spans="1:5" ht="15" customHeight="1" x14ac:dyDescent="0.25">
      <c r="A24" s="105" t="s">
        <v>15</v>
      </c>
      <c r="B24" s="106">
        <v>8</v>
      </c>
      <c r="C24" s="106">
        <v>578</v>
      </c>
      <c r="D24" s="118">
        <f>SUM(B24:C24)</f>
        <v>586</v>
      </c>
      <c r="E24" s="13" t="s">
        <v>75</v>
      </c>
    </row>
    <row r="25" spans="1:5" ht="12" customHeight="1" x14ac:dyDescent="0.25">
      <c r="A25" s="29" t="s">
        <v>16</v>
      </c>
      <c r="B25" s="3">
        <v>9</v>
      </c>
      <c r="C25" s="3">
        <v>349</v>
      </c>
      <c r="D25" s="119">
        <f t="shared" ref="D25:D39" si="1">SUM(B25:C25)</f>
        <v>358</v>
      </c>
      <c r="E25" s="13" t="s">
        <v>76</v>
      </c>
    </row>
    <row r="26" spans="1:5" x14ac:dyDescent="0.25">
      <c r="A26" s="105" t="s">
        <v>17</v>
      </c>
      <c r="B26" s="106">
        <v>55</v>
      </c>
      <c r="C26" s="106">
        <v>2350</v>
      </c>
      <c r="D26" s="118">
        <f t="shared" si="1"/>
        <v>2405</v>
      </c>
      <c r="E26" s="13" t="s">
        <v>77</v>
      </c>
    </row>
    <row r="27" spans="1:5" x14ac:dyDescent="0.25">
      <c r="A27" s="29" t="s">
        <v>18</v>
      </c>
      <c r="B27" s="3">
        <v>46</v>
      </c>
      <c r="C27" s="3">
        <v>1076</v>
      </c>
      <c r="D27" s="119">
        <f t="shared" si="1"/>
        <v>1122</v>
      </c>
      <c r="E27" s="13" t="s">
        <v>78</v>
      </c>
    </row>
    <row r="28" spans="1:5" x14ac:dyDescent="0.25">
      <c r="A28" s="105" t="s">
        <v>19</v>
      </c>
      <c r="B28" s="106">
        <v>49</v>
      </c>
      <c r="C28" s="106">
        <v>2409</v>
      </c>
      <c r="D28" s="118">
        <f t="shared" si="1"/>
        <v>2458</v>
      </c>
      <c r="E28" s="13" t="s">
        <v>84</v>
      </c>
    </row>
    <row r="29" spans="1:5" x14ac:dyDescent="0.25">
      <c r="A29" s="29" t="s">
        <v>20</v>
      </c>
      <c r="B29" s="3">
        <v>162</v>
      </c>
      <c r="C29" s="3">
        <v>2043</v>
      </c>
      <c r="D29" s="119">
        <f t="shared" si="1"/>
        <v>2205</v>
      </c>
      <c r="E29" s="13" t="s">
        <v>79</v>
      </c>
    </row>
    <row r="30" spans="1:5" x14ac:dyDescent="0.25">
      <c r="A30" s="105" t="s">
        <v>21</v>
      </c>
      <c r="B30" s="106">
        <v>1</v>
      </c>
      <c r="C30" s="106">
        <v>799</v>
      </c>
      <c r="D30" s="118">
        <f t="shared" si="1"/>
        <v>800</v>
      </c>
      <c r="E30" s="13" t="s">
        <v>80</v>
      </c>
    </row>
    <row r="31" spans="1:5" x14ac:dyDescent="0.25">
      <c r="A31" s="29" t="s">
        <v>22</v>
      </c>
      <c r="B31" s="3">
        <v>46</v>
      </c>
      <c r="C31" s="3">
        <v>892</v>
      </c>
      <c r="D31" s="119">
        <f t="shared" si="1"/>
        <v>938</v>
      </c>
      <c r="E31" s="13" t="s">
        <v>81</v>
      </c>
    </row>
    <row r="32" spans="1:5" x14ac:dyDescent="0.25">
      <c r="A32" s="105" t="s">
        <v>23</v>
      </c>
      <c r="B32" s="106">
        <v>92</v>
      </c>
      <c r="C32" s="106">
        <v>929</v>
      </c>
      <c r="D32" s="118">
        <f t="shared" si="1"/>
        <v>1021</v>
      </c>
      <c r="E32" s="13" t="s">
        <v>82</v>
      </c>
    </row>
    <row r="33" spans="1:5" x14ac:dyDescent="0.25">
      <c r="A33" s="29" t="s">
        <v>24</v>
      </c>
      <c r="B33" s="3">
        <v>103</v>
      </c>
      <c r="C33" s="3">
        <v>529</v>
      </c>
      <c r="D33" s="119">
        <f t="shared" si="1"/>
        <v>632</v>
      </c>
      <c r="E33" s="13" t="s">
        <v>83</v>
      </c>
    </row>
    <row r="34" spans="1:5" x14ac:dyDescent="0.25">
      <c r="A34" s="105" t="s">
        <v>25</v>
      </c>
      <c r="B34" s="106">
        <v>6</v>
      </c>
      <c r="C34" s="106">
        <v>849</v>
      </c>
      <c r="D34" s="118">
        <f t="shared" si="1"/>
        <v>855</v>
      </c>
      <c r="E34" s="13" t="s">
        <v>85</v>
      </c>
    </row>
    <row r="35" spans="1:5" x14ac:dyDescent="0.25">
      <c r="A35" s="29" t="s">
        <v>26</v>
      </c>
      <c r="B35" s="3">
        <v>35</v>
      </c>
      <c r="C35" s="3">
        <v>842</v>
      </c>
      <c r="D35" s="119">
        <f t="shared" si="1"/>
        <v>877</v>
      </c>
      <c r="E35" s="13" t="s">
        <v>141</v>
      </c>
    </row>
    <row r="36" spans="1:5" x14ac:dyDescent="0.25">
      <c r="A36" s="105" t="s">
        <v>27</v>
      </c>
      <c r="B36" s="106">
        <v>3</v>
      </c>
      <c r="C36" s="106">
        <v>989</v>
      </c>
      <c r="D36" s="118">
        <f t="shared" si="1"/>
        <v>992</v>
      </c>
      <c r="E36" s="13" t="s">
        <v>86</v>
      </c>
    </row>
    <row r="37" spans="1:5" x14ac:dyDescent="0.25">
      <c r="A37" s="29" t="s">
        <v>28</v>
      </c>
      <c r="B37" s="3">
        <v>168</v>
      </c>
      <c r="C37" s="3">
        <v>2321</v>
      </c>
      <c r="D37" s="119">
        <f t="shared" si="1"/>
        <v>2489</v>
      </c>
      <c r="E37" s="13" t="s">
        <v>87</v>
      </c>
    </row>
    <row r="38" spans="1:5" x14ac:dyDescent="0.25">
      <c r="A38" s="105" t="s">
        <v>29</v>
      </c>
      <c r="B38" s="106">
        <v>4</v>
      </c>
      <c r="C38" s="106">
        <v>461</v>
      </c>
      <c r="D38" s="118">
        <f t="shared" si="1"/>
        <v>465</v>
      </c>
      <c r="E38" s="13" t="s">
        <v>88</v>
      </c>
    </row>
    <row r="39" spans="1:5" x14ac:dyDescent="0.25">
      <c r="A39" s="29" t="s">
        <v>30</v>
      </c>
      <c r="B39" s="3">
        <v>38</v>
      </c>
      <c r="C39" s="3">
        <v>143</v>
      </c>
      <c r="D39" s="119">
        <f t="shared" si="1"/>
        <v>181</v>
      </c>
      <c r="E39" s="13" t="s">
        <v>89</v>
      </c>
    </row>
    <row r="40" spans="1:5" ht="6.75" customHeight="1" x14ac:dyDescent="0.25">
      <c r="A40" s="42"/>
      <c r="B40" s="39"/>
      <c r="C40" s="39"/>
      <c r="D40" s="39"/>
      <c r="E40" s="13"/>
    </row>
    <row r="41" spans="1:5" ht="15.75" x14ac:dyDescent="0.25">
      <c r="A41" s="104" t="s">
        <v>51</v>
      </c>
      <c r="B41" s="95">
        <f>SUM(B8:B23,B24:B39)</f>
        <v>3567</v>
      </c>
      <c r="C41" s="95">
        <f>SUM(C8:C23,C24:C39)</f>
        <v>54032</v>
      </c>
      <c r="D41" s="95">
        <f>D8+D9+D10+D11+D12+D13+D14+D15+D16+D17+D18+D19+D20+D21+D22+D23+D24+D25+D26+D27+D28+D29+D30+D31+D32+D33+D34+D35+D36+D37+D38+D39</f>
        <v>57599</v>
      </c>
    </row>
    <row r="42" spans="1:5" x14ac:dyDescent="0.25">
      <c r="B42" s="20">
        <f>B41*100/$D$41</f>
        <v>6.1928158474973527</v>
      </c>
      <c r="C42" s="20">
        <f>C41*100/$D$41</f>
        <v>93.807184152502643</v>
      </c>
      <c r="D42" s="33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61"/>
  <sheetViews>
    <sheetView zoomScaleNormal="100" workbookViewId="0">
      <selection activeCell="A88" sqref="A88"/>
    </sheetView>
  </sheetViews>
  <sheetFormatPr baseColWidth="10" defaultColWidth="11.42578125" defaultRowHeight="15" x14ac:dyDescent="0.25"/>
  <cols>
    <col min="1" max="1" width="16.7109375" style="2" customWidth="1"/>
    <col min="2" max="2" width="9.85546875" style="2" customWidth="1"/>
    <col min="3" max="3" width="11.28515625" style="2" customWidth="1"/>
    <col min="4" max="4" width="11" style="2" customWidth="1"/>
    <col min="5" max="5" width="8.85546875" style="2" bestFit="1" customWidth="1"/>
    <col min="6" max="6" width="8.85546875" style="2" customWidth="1"/>
    <col min="7" max="7" width="9" style="2" customWidth="1"/>
    <col min="8" max="16384" width="11.42578125" style="2"/>
  </cols>
  <sheetData>
    <row r="2" spans="1:7" ht="18.75" customHeight="1" x14ac:dyDescent="0.3">
      <c r="A2" s="31" t="s">
        <v>136</v>
      </c>
      <c r="B2" s="26"/>
      <c r="C2" s="26"/>
      <c r="D2" s="26"/>
      <c r="E2" s="26"/>
      <c r="F2" s="26"/>
      <c r="G2" s="26"/>
    </row>
    <row r="3" spans="1:7" ht="15" customHeight="1" x14ac:dyDescent="0.3">
      <c r="A3" s="31" t="s">
        <v>130</v>
      </c>
      <c r="B3" s="26"/>
      <c r="C3" s="26"/>
      <c r="D3" s="26"/>
      <c r="E3" s="26"/>
      <c r="F3" s="26"/>
      <c r="G3" s="26"/>
    </row>
    <row r="4" spans="1:7" ht="15" customHeight="1" x14ac:dyDescent="0.25">
      <c r="E4" s="2" t="s">
        <v>118</v>
      </c>
    </row>
    <row r="5" spans="1:7" ht="19.5" customHeight="1" x14ac:dyDescent="0.25">
      <c r="A5" s="131" t="s">
        <v>99</v>
      </c>
      <c r="B5" s="130" t="s">
        <v>40</v>
      </c>
      <c r="C5" s="127" t="s">
        <v>39</v>
      </c>
      <c r="D5" s="127" t="s">
        <v>41</v>
      </c>
      <c r="E5" s="130" t="s">
        <v>42</v>
      </c>
      <c r="F5" s="130" t="s">
        <v>47</v>
      </c>
      <c r="G5" s="127" t="s">
        <v>37</v>
      </c>
    </row>
    <row r="6" spans="1:7" ht="19.5" customHeight="1" x14ac:dyDescent="0.25">
      <c r="A6" s="131"/>
      <c r="B6" s="130"/>
      <c r="C6" s="127"/>
      <c r="D6" s="127"/>
      <c r="E6" s="130"/>
      <c r="F6" s="130"/>
      <c r="G6" s="127"/>
    </row>
    <row r="7" spans="1:7" ht="10.5" customHeight="1" x14ac:dyDescent="0.25">
      <c r="A7" s="47"/>
      <c r="B7" s="39"/>
      <c r="C7" s="39"/>
      <c r="D7" s="39"/>
      <c r="E7" s="39"/>
      <c r="F7" s="39"/>
      <c r="G7" s="39"/>
    </row>
    <row r="8" spans="1:7" x14ac:dyDescent="0.25">
      <c r="A8" s="109">
        <v>1970</v>
      </c>
      <c r="B8" s="106">
        <v>9</v>
      </c>
      <c r="C8" s="106">
        <v>0</v>
      </c>
      <c r="D8" s="106">
        <v>0</v>
      </c>
      <c r="E8" s="106">
        <v>0</v>
      </c>
      <c r="F8" s="106">
        <v>0</v>
      </c>
      <c r="G8" s="118">
        <f t="shared" ref="G8:G9" si="0">SUM(B8:F8)</f>
        <v>9</v>
      </c>
    </row>
    <row r="9" spans="1:7" x14ac:dyDescent="0.25">
      <c r="A9" s="30">
        <v>1971</v>
      </c>
      <c r="B9" s="12">
        <v>8</v>
      </c>
      <c r="C9" s="12">
        <v>0</v>
      </c>
      <c r="D9" s="12">
        <v>0</v>
      </c>
      <c r="E9" s="12">
        <v>0</v>
      </c>
      <c r="F9" s="12">
        <v>0</v>
      </c>
      <c r="G9" s="120">
        <f t="shared" si="0"/>
        <v>8</v>
      </c>
    </row>
    <row r="10" spans="1:7" x14ac:dyDescent="0.25">
      <c r="A10" s="109">
        <v>1972</v>
      </c>
      <c r="B10" s="106">
        <v>7</v>
      </c>
      <c r="C10" s="106">
        <v>0</v>
      </c>
      <c r="D10" s="106">
        <v>0</v>
      </c>
      <c r="E10" s="106">
        <v>0</v>
      </c>
      <c r="F10" s="106">
        <v>0</v>
      </c>
      <c r="G10" s="118">
        <f>SUM(B10:F10)</f>
        <v>7</v>
      </c>
    </row>
    <row r="11" spans="1:7" x14ac:dyDescent="0.25">
      <c r="A11" s="30">
        <v>1973</v>
      </c>
      <c r="B11" s="12">
        <v>9</v>
      </c>
      <c r="C11" s="12">
        <v>0</v>
      </c>
      <c r="D11" s="12">
        <v>0</v>
      </c>
      <c r="E11" s="12">
        <v>0</v>
      </c>
      <c r="F11" s="12">
        <v>0</v>
      </c>
      <c r="G11" s="120">
        <f t="shared" ref="G11:G12" si="1">SUM(B11:F11)</f>
        <v>9</v>
      </c>
    </row>
    <row r="12" spans="1:7" x14ac:dyDescent="0.25">
      <c r="A12" s="109">
        <v>1974</v>
      </c>
      <c r="B12" s="106">
        <v>18</v>
      </c>
      <c r="C12" s="106">
        <v>0</v>
      </c>
      <c r="D12" s="106">
        <v>2</v>
      </c>
      <c r="E12" s="106">
        <v>0</v>
      </c>
      <c r="F12" s="106">
        <v>0</v>
      </c>
      <c r="G12" s="118">
        <f t="shared" si="1"/>
        <v>20</v>
      </c>
    </row>
    <row r="13" spans="1:7" x14ac:dyDescent="0.25">
      <c r="A13" s="30">
        <v>1975</v>
      </c>
      <c r="B13" s="12">
        <v>20</v>
      </c>
      <c r="C13" s="12">
        <v>1</v>
      </c>
      <c r="D13" s="12">
        <v>1</v>
      </c>
      <c r="E13" s="12">
        <v>0</v>
      </c>
      <c r="F13" s="12">
        <v>0</v>
      </c>
      <c r="G13" s="120">
        <f t="shared" ref="G13:G47" si="2">SUM(B13:F13)</f>
        <v>22</v>
      </c>
    </row>
    <row r="14" spans="1:7" x14ac:dyDescent="0.25">
      <c r="A14" s="109">
        <v>1976</v>
      </c>
      <c r="B14" s="106">
        <v>10</v>
      </c>
      <c r="C14" s="106">
        <v>0</v>
      </c>
      <c r="D14" s="106">
        <v>1</v>
      </c>
      <c r="E14" s="106">
        <v>0</v>
      </c>
      <c r="F14" s="106">
        <v>0</v>
      </c>
      <c r="G14" s="118">
        <f t="shared" si="2"/>
        <v>11</v>
      </c>
    </row>
    <row r="15" spans="1:7" x14ac:dyDescent="0.25">
      <c r="A15" s="30">
        <v>1977</v>
      </c>
      <c r="B15" s="12">
        <v>117</v>
      </c>
      <c r="C15" s="12">
        <v>0</v>
      </c>
      <c r="D15" s="12">
        <v>0</v>
      </c>
      <c r="E15" s="12">
        <v>0</v>
      </c>
      <c r="F15" s="12">
        <v>0</v>
      </c>
      <c r="G15" s="120">
        <f t="shared" si="2"/>
        <v>117</v>
      </c>
    </row>
    <row r="16" spans="1:7" x14ac:dyDescent="0.25">
      <c r="A16" s="109">
        <v>1978</v>
      </c>
      <c r="B16" s="106">
        <v>161</v>
      </c>
      <c r="C16" s="106">
        <v>0</v>
      </c>
      <c r="D16" s="106">
        <v>0</v>
      </c>
      <c r="E16" s="106">
        <v>0</v>
      </c>
      <c r="F16" s="106">
        <v>0</v>
      </c>
      <c r="G16" s="118">
        <f t="shared" si="2"/>
        <v>161</v>
      </c>
    </row>
    <row r="17" spans="1:7" x14ac:dyDescent="0.25">
      <c r="A17" s="30">
        <v>1979</v>
      </c>
      <c r="B17" s="12">
        <v>247</v>
      </c>
      <c r="C17" s="12">
        <v>2</v>
      </c>
      <c r="D17" s="12">
        <v>1</v>
      </c>
      <c r="E17" s="12">
        <v>0</v>
      </c>
      <c r="F17" s="12">
        <v>0</v>
      </c>
      <c r="G17" s="120">
        <f t="shared" si="2"/>
        <v>250</v>
      </c>
    </row>
    <row r="18" spans="1:7" x14ac:dyDescent="0.25">
      <c r="A18" s="109">
        <v>1980</v>
      </c>
      <c r="B18" s="106">
        <v>327</v>
      </c>
      <c r="C18" s="106">
        <v>0</v>
      </c>
      <c r="D18" s="106">
        <v>0</v>
      </c>
      <c r="E18" s="106">
        <v>0</v>
      </c>
      <c r="F18" s="106">
        <v>0</v>
      </c>
      <c r="G18" s="118">
        <f t="shared" si="2"/>
        <v>327</v>
      </c>
    </row>
    <row r="19" spans="1:7" x14ac:dyDescent="0.25">
      <c r="A19" s="30">
        <v>1981</v>
      </c>
      <c r="B19" s="12">
        <v>351</v>
      </c>
      <c r="C19" s="12">
        <v>0</v>
      </c>
      <c r="D19" s="12">
        <v>3</v>
      </c>
      <c r="E19" s="12">
        <v>0</v>
      </c>
      <c r="F19" s="12">
        <v>0</v>
      </c>
      <c r="G19" s="120">
        <f t="shared" si="2"/>
        <v>354</v>
      </c>
    </row>
    <row r="20" spans="1:7" x14ac:dyDescent="0.25">
      <c r="A20" s="109">
        <v>1982</v>
      </c>
      <c r="B20" s="106">
        <v>284</v>
      </c>
      <c r="C20" s="106">
        <v>0</v>
      </c>
      <c r="D20" s="106">
        <v>3</v>
      </c>
      <c r="E20" s="106">
        <v>0</v>
      </c>
      <c r="F20" s="106">
        <v>0</v>
      </c>
      <c r="G20" s="118">
        <f t="shared" si="2"/>
        <v>287</v>
      </c>
    </row>
    <row r="21" spans="1:7" x14ac:dyDescent="0.25">
      <c r="A21" s="30">
        <v>1983</v>
      </c>
      <c r="B21" s="12">
        <v>121</v>
      </c>
      <c r="C21" s="12">
        <v>1</v>
      </c>
      <c r="D21" s="12">
        <v>2</v>
      </c>
      <c r="E21" s="12">
        <v>0</v>
      </c>
      <c r="F21" s="12">
        <v>0</v>
      </c>
      <c r="G21" s="120">
        <f t="shared" si="2"/>
        <v>124</v>
      </c>
    </row>
    <row r="22" spans="1:7" x14ac:dyDescent="0.25">
      <c r="A22" s="109">
        <v>1984</v>
      </c>
      <c r="B22" s="106">
        <v>226</v>
      </c>
      <c r="C22" s="106">
        <v>1</v>
      </c>
      <c r="D22" s="106">
        <v>1</v>
      </c>
      <c r="E22" s="106">
        <v>0</v>
      </c>
      <c r="F22" s="106">
        <v>1</v>
      </c>
      <c r="G22" s="118">
        <f t="shared" si="2"/>
        <v>229</v>
      </c>
    </row>
    <row r="23" spans="1:7" x14ac:dyDescent="0.25">
      <c r="A23" s="30">
        <v>1985</v>
      </c>
      <c r="B23" s="12">
        <v>331</v>
      </c>
      <c r="C23" s="12">
        <v>0</v>
      </c>
      <c r="D23" s="12">
        <v>1</v>
      </c>
      <c r="E23" s="12">
        <v>1</v>
      </c>
      <c r="F23" s="12">
        <v>0</v>
      </c>
      <c r="G23" s="120">
        <f t="shared" si="2"/>
        <v>333</v>
      </c>
    </row>
    <row r="24" spans="1:7" x14ac:dyDescent="0.25">
      <c r="A24" s="109">
        <v>1986</v>
      </c>
      <c r="B24" s="106">
        <v>247</v>
      </c>
      <c r="C24" s="106">
        <v>1</v>
      </c>
      <c r="D24" s="106">
        <v>1</v>
      </c>
      <c r="E24" s="106">
        <v>0</v>
      </c>
      <c r="F24" s="106">
        <v>0</v>
      </c>
      <c r="G24" s="118">
        <f t="shared" si="2"/>
        <v>249</v>
      </c>
    </row>
    <row r="25" spans="1:7" x14ac:dyDescent="0.25">
      <c r="A25" s="30">
        <v>1987</v>
      </c>
      <c r="B25" s="12">
        <v>102</v>
      </c>
      <c r="C25" s="12">
        <v>0</v>
      </c>
      <c r="D25" s="12">
        <v>5</v>
      </c>
      <c r="E25" s="12">
        <v>0</v>
      </c>
      <c r="F25" s="12">
        <v>1</v>
      </c>
      <c r="G25" s="120">
        <f t="shared" si="2"/>
        <v>108</v>
      </c>
    </row>
    <row r="26" spans="1:7" x14ac:dyDescent="0.25">
      <c r="A26" s="109">
        <v>1988</v>
      </c>
      <c r="B26" s="106">
        <v>121</v>
      </c>
      <c r="C26" s="106">
        <v>0</v>
      </c>
      <c r="D26" s="106">
        <v>15</v>
      </c>
      <c r="E26" s="106">
        <v>6</v>
      </c>
      <c r="F26" s="106">
        <v>5</v>
      </c>
      <c r="G26" s="118">
        <f t="shared" si="2"/>
        <v>147</v>
      </c>
    </row>
    <row r="27" spans="1:7" x14ac:dyDescent="0.25">
      <c r="A27" s="30">
        <v>1989</v>
      </c>
      <c r="B27" s="12">
        <v>161</v>
      </c>
      <c r="C27" s="12">
        <v>0</v>
      </c>
      <c r="D27" s="12">
        <v>23</v>
      </c>
      <c r="E27" s="12">
        <v>12</v>
      </c>
      <c r="F27" s="12">
        <v>23</v>
      </c>
      <c r="G27" s="120">
        <f t="shared" si="2"/>
        <v>219</v>
      </c>
    </row>
    <row r="28" spans="1:7" x14ac:dyDescent="0.25">
      <c r="A28" s="109">
        <v>1990</v>
      </c>
      <c r="B28" s="106">
        <v>444</v>
      </c>
      <c r="C28" s="106">
        <v>2</v>
      </c>
      <c r="D28" s="106">
        <v>36</v>
      </c>
      <c r="E28" s="106">
        <v>7</v>
      </c>
      <c r="F28" s="106">
        <v>39</v>
      </c>
      <c r="G28" s="118">
        <f t="shared" si="2"/>
        <v>528</v>
      </c>
    </row>
    <row r="29" spans="1:7" x14ac:dyDescent="0.25">
      <c r="A29" s="30">
        <v>1991</v>
      </c>
      <c r="B29" s="12">
        <v>863</v>
      </c>
      <c r="C29" s="12">
        <v>8</v>
      </c>
      <c r="D29" s="12">
        <v>41</v>
      </c>
      <c r="E29" s="12">
        <v>8</v>
      </c>
      <c r="F29" s="12">
        <v>63</v>
      </c>
      <c r="G29" s="120">
        <f t="shared" si="2"/>
        <v>983</v>
      </c>
    </row>
    <row r="30" spans="1:7" x14ac:dyDescent="0.25">
      <c r="A30" s="109">
        <v>1992</v>
      </c>
      <c r="B30" s="106">
        <v>1104</v>
      </c>
      <c r="C30" s="106">
        <v>27</v>
      </c>
      <c r="D30" s="106">
        <v>71</v>
      </c>
      <c r="E30" s="106">
        <v>7</v>
      </c>
      <c r="F30" s="106">
        <v>92</v>
      </c>
      <c r="G30" s="118">
        <f t="shared" si="2"/>
        <v>1301</v>
      </c>
    </row>
    <row r="31" spans="1:7" x14ac:dyDescent="0.25">
      <c r="A31" s="30">
        <v>1993</v>
      </c>
      <c r="B31" s="12">
        <v>1514</v>
      </c>
      <c r="C31" s="12">
        <v>71</v>
      </c>
      <c r="D31" s="12">
        <v>74</v>
      </c>
      <c r="E31" s="12">
        <v>3</v>
      </c>
      <c r="F31" s="12">
        <v>13</v>
      </c>
      <c r="G31" s="120">
        <f t="shared" si="2"/>
        <v>1675</v>
      </c>
    </row>
    <row r="32" spans="1:7" x14ac:dyDescent="0.25">
      <c r="A32" s="109">
        <v>1994</v>
      </c>
      <c r="B32" s="106">
        <v>1186</v>
      </c>
      <c r="C32" s="106">
        <v>55</v>
      </c>
      <c r="D32" s="106">
        <v>65</v>
      </c>
      <c r="E32" s="106">
        <v>1</v>
      </c>
      <c r="F32" s="106">
        <v>2</v>
      </c>
      <c r="G32" s="118">
        <f t="shared" si="2"/>
        <v>1309</v>
      </c>
    </row>
    <row r="33" spans="1:7" x14ac:dyDescent="0.25">
      <c r="A33" s="30">
        <v>1995</v>
      </c>
      <c r="B33" s="12">
        <v>405</v>
      </c>
      <c r="C33" s="12">
        <v>46</v>
      </c>
      <c r="D33" s="12">
        <v>41</v>
      </c>
      <c r="E33" s="12">
        <v>0</v>
      </c>
      <c r="F33" s="12">
        <v>0</v>
      </c>
      <c r="G33" s="120">
        <f t="shared" si="2"/>
        <v>492</v>
      </c>
    </row>
    <row r="34" spans="1:7" x14ac:dyDescent="0.25">
      <c r="A34" s="109">
        <v>1996</v>
      </c>
      <c r="B34" s="106">
        <v>163</v>
      </c>
      <c r="C34" s="106">
        <v>15</v>
      </c>
      <c r="D34" s="106">
        <v>10</v>
      </c>
      <c r="E34" s="106">
        <v>0</v>
      </c>
      <c r="F34" s="106">
        <v>0</v>
      </c>
      <c r="G34" s="118">
        <f t="shared" si="2"/>
        <v>188</v>
      </c>
    </row>
    <row r="35" spans="1:7" x14ac:dyDescent="0.25">
      <c r="A35" s="30">
        <v>1997</v>
      </c>
      <c r="B35" s="12">
        <v>454</v>
      </c>
      <c r="C35" s="12">
        <v>25</v>
      </c>
      <c r="D35" s="12">
        <v>19</v>
      </c>
      <c r="E35" s="12">
        <v>0</v>
      </c>
      <c r="F35" s="12">
        <v>0</v>
      </c>
      <c r="G35" s="120">
        <f t="shared" si="2"/>
        <v>498</v>
      </c>
    </row>
    <row r="36" spans="1:7" x14ac:dyDescent="0.25">
      <c r="A36" s="109">
        <v>1998</v>
      </c>
      <c r="B36" s="106">
        <v>818</v>
      </c>
      <c r="C36" s="106">
        <v>39</v>
      </c>
      <c r="D36" s="106">
        <v>39</v>
      </c>
      <c r="E36" s="106">
        <v>1</v>
      </c>
      <c r="F36" s="106">
        <v>0</v>
      </c>
      <c r="G36" s="118">
        <f t="shared" si="2"/>
        <v>897</v>
      </c>
    </row>
    <row r="37" spans="1:7" x14ac:dyDescent="0.25">
      <c r="A37" s="30">
        <v>1999</v>
      </c>
      <c r="B37" s="12">
        <v>798</v>
      </c>
      <c r="C37" s="12">
        <v>26</v>
      </c>
      <c r="D37" s="12">
        <v>58</v>
      </c>
      <c r="E37" s="12">
        <v>5</v>
      </c>
      <c r="F37" s="12">
        <v>0</v>
      </c>
      <c r="G37" s="120">
        <f t="shared" si="2"/>
        <v>887</v>
      </c>
    </row>
    <row r="38" spans="1:7" x14ac:dyDescent="0.25">
      <c r="A38" s="109">
        <v>2000</v>
      </c>
      <c r="B38" s="106">
        <v>1992</v>
      </c>
      <c r="C38" s="106">
        <v>48</v>
      </c>
      <c r="D38" s="106">
        <v>54</v>
      </c>
      <c r="E38" s="106">
        <v>1</v>
      </c>
      <c r="F38" s="106">
        <v>0</v>
      </c>
      <c r="G38" s="118">
        <f t="shared" si="2"/>
        <v>2095</v>
      </c>
    </row>
    <row r="39" spans="1:7" x14ac:dyDescent="0.25">
      <c r="A39" s="30">
        <v>2001</v>
      </c>
      <c r="B39" s="12">
        <v>2857</v>
      </c>
      <c r="C39" s="12">
        <v>61</v>
      </c>
      <c r="D39" s="12">
        <v>29</v>
      </c>
      <c r="E39" s="12">
        <v>4</v>
      </c>
      <c r="F39" s="12">
        <v>0</v>
      </c>
      <c r="G39" s="120">
        <f t="shared" si="2"/>
        <v>2951</v>
      </c>
    </row>
    <row r="40" spans="1:7" x14ac:dyDescent="0.25">
      <c r="A40" s="109">
        <v>2002</v>
      </c>
      <c r="B40" s="106">
        <v>1828</v>
      </c>
      <c r="C40" s="106">
        <v>64</v>
      </c>
      <c r="D40" s="106">
        <v>28</v>
      </c>
      <c r="E40" s="106">
        <v>1</v>
      </c>
      <c r="F40" s="106">
        <v>0</v>
      </c>
      <c r="G40" s="118">
        <f t="shared" si="2"/>
        <v>1921</v>
      </c>
    </row>
    <row r="41" spans="1:7" x14ac:dyDescent="0.25">
      <c r="A41" s="30">
        <v>2003</v>
      </c>
      <c r="B41" s="12">
        <v>2587</v>
      </c>
      <c r="C41" s="12">
        <v>79</v>
      </c>
      <c r="D41" s="12">
        <v>41</v>
      </c>
      <c r="E41" s="12">
        <v>2</v>
      </c>
      <c r="F41" s="12">
        <v>0</v>
      </c>
      <c r="G41" s="120">
        <f t="shared" si="2"/>
        <v>2709</v>
      </c>
    </row>
    <row r="42" spans="1:7" x14ac:dyDescent="0.25">
      <c r="A42" s="109">
        <v>2004</v>
      </c>
      <c r="B42" s="106">
        <v>1641</v>
      </c>
      <c r="C42" s="106">
        <v>87</v>
      </c>
      <c r="D42" s="106">
        <v>31</v>
      </c>
      <c r="E42" s="106">
        <v>7</v>
      </c>
      <c r="F42" s="106">
        <v>0</v>
      </c>
      <c r="G42" s="118">
        <f t="shared" si="2"/>
        <v>1766</v>
      </c>
    </row>
    <row r="43" spans="1:7" x14ac:dyDescent="0.25">
      <c r="A43" s="30">
        <v>2005</v>
      </c>
      <c r="B43" s="12">
        <v>1958</v>
      </c>
      <c r="C43" s="12">
        <v>162</v>
      </c>
      <c r="D43" s="12">
        <v>52</v>
      </c>
      <c r="E43" s="12">
        <v>8</v>
      </c>
      <c r="F43" s="12">
        <v>0</v>
      </c>
      <c r="G43" s="120">
        <f t="shared" si="2"/>
        <v>2180</v>
      </c>
    </row>
    <row r="44" spans="1:7" x14ac:dyDescent="0.25">
      <c r="A44" s="109">
        <v>2006</v>
      </c>
      <c r="B44" s="106">
        <v>2091</v>
      </c>
      <c r="C44" s="106">
        <v>308</v>
      </c>
      <c r="D44" s="106">
        <v>87</v>
      </c>
      <c r="E44" s="106">
        <v>3</v>
      </c>
      <c r="F44" s="106">
        <v>0</v>
      </c>
      <c r="G44" s="118">
        <f t="shared" si="2"/>
        <v>2489</v>
      </c>
    </row>
    <row r="45" spans="1:7" x14ac:dyDescent="0.25">
      <c r="A45" s="30">
        <v>2007</v>
      </c>
      <c r="B45" s="12">
        <v>1825</v>
      </c>
      <c r="C45" s="12">
        <v>188</v>
      </c>
      <c r="D45" s="12">
        <v>75</v>
      </c>
      <c r="E45" s="12">
        <v>0</v>
      </c>
      <c r="F45" s="12">
        <v>0</v>
      </c>
      <c r="G45" s="120">
        <f t="shared" si="2"/>
        <v>2088</v>
      </c>
    </row>
    <row r="46" spans="1:7" x14ac:dyDescent="0.25">
      <c r="A46" s="109">
        <v>2008</v>
      </c>
      <c r="B46" s="106">
        <v>2265</v>
      </c>
      <c r="C46" s="106">
        <v>398</v>
      </c>
      <c r="D46" s="106">
        <v>190</v>
      </c>
      <c r="E46" s="106">
        <v>1</v>
      </c>
      <c r="F46" s="106">
        <v>0</v>
      </c>
      <c r="G46" s="118">
        <f t="shared" si="2"/>
        <v>2854</v>
      </c>
    </row>
    <row r="47" spans="1:7" x14ac:dyDescent="0.25">
      <c r="A47" s="30">
        <v>2009</v>
      </c>
      <c r="B47" s="12">
        <v>1598</v>
      </c>
      <c r="C47" s="12">
        <v>530</v>
      </c>
      <c r="D47" s="12">
        <v>114</v>
      </c>
      <c r="E47" s="12">
        <v>0</v>
      </c>
      <c r="F47" s="12">
        <v>0</v>
      </c>
      <c r="G47" s="120">
        <f t="shared" si="2"/>
        <v>2242</v>
      </c>
    </row>
    <row r="48" spans="1:7" x14ac:dyDescent="0.25">
      <c r="A48" s="109">
        <v>2010</v>
      </c>
      <c r="B48" s="106">
        <v>690</v>
      </c>
      <c r="C48" s="106">
        <v>312</v>
      </c>
      <c r="D48" s="106">
        <v>43</v>
      </c>
      <c r="E48" s="106">
        <v>0</v>
      </c>
      <c r="F48" s="106">
        <v>0</v>
      </c>
      <c r="G48" s="118">
        <f t="shared" ref="G48:G49" si="3">SUM(B48:F48)</f>
        <v>1045</v>
      </c>
    </row>
    <row r="49" spans="1:7" s="11" customFormat="1" x14ac:dyDescent="0.25">
      <c r="A49" s="30">
        <v>2011</v>
      </c>
      <c r="B49" s="12">
        <v>1868</v>
      </c>
      <c r="C49" s="12">
        <v>469</v>
      </c>
      <c r="D49" s="12">
        <v>101</v>
      </c>
      <c r="E49" s="12">
        <v>0</v>
      </c>
      <c r="F49" s="12">
        <v>0</v>
      </c>
      <c r="G49" s="120">
        <f t="shared" si="3"/>
        <v>2438</v>
      </c>
    </row>
    <row r="50" spans="1:7" s="11" customFormat="1" x14ac:dyDescent="0.25">
      <c r="A50" s="109">
        <v>2012</v>
      </c>
      <c r="B50" s="106">
        <v>1686</v>
      </c>
      <c r="C50" s="106">
        <v>322</v>
      </c>
      <c r="D50" s="106">
        <v>87</v>
      </c>
      <c r="E50" s="106">
        <v>0</v>
      </c>
      <c r="F50" s="106">
        <v>0</v>
      </c>
      <c r="G50" s="118">
        <f t="shared" ref="G50:G57" si="4">SUM(B50:F50)</f>
        <v>2095</v>
      </c>
    </row>
    <row r="51" spans="1:7" s="11" customFormat="1" x14ac:dyDescent="0.25">
      <c r="A51" s="30">
        <v>2013</v>
      </c>
      <c r="B51" s="12">
        <v>1567</v>
      </c>
      <c r="C51" s="12">
        <v>310</v>
      </c>
      <c r="D51" s="12">
        <v>131</v>
      </c>
      <c r="E51" s="12">
        <v>0</v>
      </c>
      <c r="F51" s="12">
        <v>0</v>
      </c>
      <c r="G51" s="120">
        <f t="shared" si="4"/>
        <v>2008</v>
      </c>
    </row>
    <row r="52" spans="1:7" s="11" customFormat="1" x14ac:dyDescent="0.25">
      <c r="A52" s="109">
        <v>2014</v>
      </c>
      <c r="B52" s="106">
        <v>1863</v>
      </c>
      <c r="C52" s="106">
        <v>396</v>
      </c>
      <c r="D52" s="106">
        <v>125</v>
      </c>
      <c r="E52" s="106">
        <v>0</v>
      </c>
      <c r="F52" s="106">
        <v>0</v>
      </c>
      <c r="G52" s="118">
        <f t="shared" si="4"/>
        <v>2384</v>
      </c>
    </row>
    <row r="53" spans="1:7" s="11" customFormat="1" x14ac:dyDescent="0.25">
      <c r="A53" s="30">
        <v>2015</v>
      </c>
      <c r="B53" s="12">
        <v>1808</v>
      </c>
      <c r="C53" s="12">
        <v>772</v>
      </c>
      <c r="D53" s="12">
        <v>190</v>
      </c>
      <c r="E53" s="12">
        <v>0</v>
      </c>
      <c r="F53" s="12">
        <v>0</v>
      </c>
      <c r="G53" s="120">
        <f t="shared" ref="G53:G55" si="5">SUM(B53:F53)</f>
        <v>2770</v>
      </c>
    </row>
    <row r="54" spans="1:7" s="11" customFormat="1" x14ac:dyDescent="0.25">
      <c r="A54" s="109">
        <v>2016</v>
      </c>
      <c r="B54" s="106">
        <v>1489</v>
      </c>
      <c r="C54" s="106">
        <v>542</v>
      </c>
      <c r="D54" s="106">
        <v>134</v>
      </c>
      <c r="E54" s="106">
        <v>0</v>
      </c>
      <c r="F54" s="106">
        <v>0</v>
      </c>
      <c r="G54" s="118">
        <f t="shared" si="5"/>
        <v>2165</v>
      </c>
    </row>
    <row r="55" spans="1:7" s="11" customFormat="1" x14ac:dyDescent="0.25">
      <c r="A55" s="30">
        <v>2017</v>
      </c>
      <c r="B55" s="12">
        <v>2521</v>
      </c>
      <c r="C55" s="12">
        <v>706</v>
      </c>
      <c r="D55" s="12">
        <v>205</v>
      </c>
      <c r="E55" s="12">
        <v>0</v>
      </c>
      <c r="F55" s="12">
        <v>0</v>
      </c>
      <c r="G55" s="120">
        <f t="shared" si="5"/>
        <v>3432</v>
      </c>
    </row>
    <row r="56" spans="1:7" s="11" customFormat="1" x14ac:dyDescent="0.25">
      <c r="A56" s="109">
        <v>2018</v>
      </c>
      <c r="B56" s="106">
        <v>1606</v>
      </c>
      <c r="C56" s="106">
        <v>762</v>
      </c>
      <c r="D56" s="106">
        <v>194</v>
      </c>
      <c r="E56" s="106">
        <v>0</v>
      </c>
      <c r="F56" s="106">
        <v>0</v>
      </c>
      <c r="G56" s="118">
        <f t="shared" si="4"/>
        <v>2562</v>
      </c>
    </row>
    <row r="57" spans="1:7" x14ac:dyDescent="0.25">
      <c r="A57" s="30">
        <v>2019</v>
      </c>
      <c r="B57" s="12">
        <v>1414</v>
      </c>
      <c r="C57" s="12">
        <v>158</v>
      </c>
      <c r="D57" s="12">
        <v>84</v>
      </c>
      <c r="E57" s="12">
        <v>0</v>
      </c>
      <c r="F57" s="12">
        <v>0</v>
      </c>
      <c r="G57" s="120">
        <f t="shared" si="4"/>
        <v>1656</v>
      </c>
    </row>
    <row r="58" spans="1:7" ht="8.25" customHeight="1" x14ac:dyDescent="0.25">
      <c r="A58" s="57"/>
      <c r="B58" s="58"/>
      <c r="C58" s="58"/>
      <c r="D58" s="58"/>
      <c r="E58" s="58"/>
      <c r="F58" s="58"/>
      <c r="G58" s="58"/>
    </row>
    <row r="59" spans="1:7" ht="26.25" customHeight="1" x14ac:dyDescent="0.25">
      <c r="A59" s="107" t="s">
        <v>37</v>
      </c>
      <c r="B59" s="108">
        <f>SUM(B8:B57)</f>
        <v>47780</v>
      </c>
      <c r="C59" s="108">
        <f t="shared" ref="C59:G59" si="6">SUM(C8:C57)</f>
        <v>6994</v>
      </c>
      <c r="D59" s="108">
        <f t="shared" si="6"/>
        <v>2508</v>
      </c>
      <c r="E59" s="108">
        <f t="shared" si="6"/>
        <v>78</v>
      </c>
      <c r="F59" s="108">
        <f t="shared" si="6"/>
        <v>239</v>
      </c>
      <c r="G59" s="108">
        <f t="shared" si="6"/>
        <v>57599</v>
      </c>
    </row>
    <row r="60" spans="1:7" x14ac:dyDescent="0.25">
      <c r="B60" s="60">
        <f>B59*100/$G$59</f>
        <v>82.952829042170876</v>
      </c>
      <c r="C60" s="60">
        <f t="shared" ref="C60:F60" si="7">C59*100/$G$59</f>
        <v>12.142571919651383</v>
      </c>
      <c r="D60" s="60">
        <f t="shared" si="7"/>
        <v>4.3542422611503673</v>
      </c>
      <c r="E60" s="60">
        <f t="shared" si="7"/>
        <v>0.13541901769127937</v>
      </c>
      <c r="F60" s="60">
        <f t="shared" si="7"/>
        <v>0.41493775933609961</v>
      </c>
      <c r="G60" s="20">
        <f>SUM(B60:F60)</f>
        <v>100</v>
      </c>
    </row>
    <row r="61" spans="1:7" x14ac:dyDescent="0.25">
      <c r="B61" s="4"/>
      <c r="C61" s="4"/>
      <c r="D61" s="4"/>
      <c r="E61" s="4"/>
      <c r="F61" s="4"/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55:G57 G8:G54" formulaRange="1"/>
    <ignoredError sqref="B60:G60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62"/>
  <sheetViews>
    <sheetView zoomScaleNormal="100" workbookViewId="0">
      <selection activeCell="A97" sqref="A97"/>
    </sheetView>
  </sheetViews>
  <sheetFormatPr baseColWidth="10" defaultColWidth="11.42578125" defaultRowHeight="15" x14ac:dyDescent="0.25"/>
  <cols>
    <col min="1" max="1" width="15.5703125" style="2" customWidth="1"/>
    <col min="2" max="2" width="12.28515625" style="2" customWidth="1"/>
    <col min="3" max="3" width="15.140625" style="2" customWidth="1"/>
    <col min="4" max="4" width="14.140625" style="2" customWidth="1"/>
    <col min="5" max="5" width="9.7109375" style="2" customWidth="1"/>
    <col min="6" max="6" width="12.5703125" style="2" customWidth="1"/>
    <col min="7" max="7" width="9.140625" style="2" customWidth="1"/>
    <col min="8" max="8" width="9.85546875" style="2" customWidth="1"/>
    <col min="9" max="16384" width="11.42578125" style="2"/>
  </cols>
  <sheetData>
    <row r="2" spans="1:12" ht="16.5" customHeight="1" x14ac:dyDescent="0.3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 x14ac:dyDescent="0.3">
      <c r="A3" s="132" t="s">
        <v>117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2.75" customHeight="1" x14ac:dyDescent="0.25"/>
    <row r="5" spans="1:12" ht="19.5" customHeight="1" x14ac:dyDescent="0.25">
      <c r="A5" s="131" t="s">
        <v>102</v>
      </c>
      <c r="B5" s="130" t="s">
        <v>33</v>
      </c>
      <c r="C5" s="127" t="s">
        <v>49</v>
      </c>
      <c r="D5" s="127" t="s">
        <v>34</v>
      </c>
      <c r="E5" s="130" t="s">
        <v>50</v>
      </c>
      <c r="F5" s="130" t="s">
        <v>48</v>
      </c>
      <c r="G5" s="130" t="s">
        <v>132</v>
      </c>
      <c r="H5" s="127" t="s">
        <v>37</v>
      </c>
    </row>
    <row r="6" spans="1:12" ht="19.5" customHeight="1" x14ac:dyDescent="0.25">
      <c r="A6" s="131"/>
      <c r="B6" s="130"/>
      <c r="C6" s="127"/>
      <c r="D6" s="127"/>
      <c r="E6" s="130"/>
      <c r="F6" s="130"/>
      <c r="G6" s="130"/>
      <c r="H6" s="127"/>
    </row>
    <row r="7" spans="1:12" ht="9" customHeight="1" x14ac:dyDescent="0.25">
      <c r="A7" s="47"/>
      <c r="B7" s="47"/>
      <c r="C7" s="47"/>
      <c r="D7" s="47"/>
      <c r="E7" s="47"/>
      <c r="F7" s="47"/>
      <c r="G7" s="47"/>
      <c r="H7" s="47"/>
    </row>
    <row r="8" spans="1:12" x14ac:dyDescent="0.25">
      <c r="A8" s="109">
        <v>1970</v>
      </c>
      <c r="B8" s="110">
        <v>0</v>
      </c>
      <c r="C8" s="106">
        <v>9</v>
      </c>
      <c r="D8" s="106">
        <v>0</v>
      </c>
      <c r="E8" s="106">
        <v>0</v>
      </c>
      <c r="F8" s="106">
        <v>0</v>
      </c>
      <c r="G8" s="106">
        <v>0</v>
      </c>
      <c r="H8" s="118">
        <f t="shared" ref="H8:H9" si="0">SUM(B8:G8)</f>
        <v>9</v>
      </c>
    </row>
    <row r="9" spans="1:12" x14ac:dyDescent="0.25">
      <c r="A9" s="1">
        <v>1971</v>
      </c>
      <c r="B9" s="3">
        <v>0</v>
      </c>
      <c r="C9" s="3">
        <v>6</v>
      </c>
      <c r="D9" s="3">
        <v>0</v>
      </c>
      <c r="E9" s="3">
        <v>0</v>
      </c>
      <c r="F9" s="3">
        <v>2</v>
      </c>
      <c r="G9" s="3">
        <v>0</v>
      </c>
      <c r="H9" s="121">
        <f t="shared" si="0"/>
        <v>8</v>
      </c>
    </row>
    <row r="10" spans="1:12" x14ac:dyDescent="0.25">
      <c r="A10" s="109">
        <v>1972</v>
      </c>
      <c r="B10" s="110">
        <v>0</v>
      </c>
      <c r="C10" s="106">
        <v>6</v>
      </c>
      <c r="D10" s="106">
        <v>0</v>
      </c>
      <c r="E10" s="106">
        <v>1</v>
      </c>
      <c r="F10" s="106">
        <v>0</v>
      </c>
      <c r="G10" s="106">
        <v>0</v>
      </c>
      <c r="H10" s="118">
        <f>SUM(B10:G10)</f>
        <v>7</v>
      </c>
    </row>
    <row r="11" spans="1:12" x14ac:dyDescent="0.25">
      <c r="A11" s="1">
        <v>1973</v>
      </c>
      <c r="B11" s="3">
        <v>0</v>
      </c>
      <c r="C11" s="3">
        <v>5</v>
      </c>
      <c r="D11" s="3">
        <v>0</v>
      </c>
      <c r="E11" s="3">
        <v>1</v>
      </c>
      <c r="F11" s="3">
        <v>3</v>
      </c>
      <c r="G11" s="3">
        <v>0</v>
      </c>
      <c r="H11" s="121">
        <f t="shared" ref="H11:H12" si="1">SUM(B11:G11)</f>
        <v>9</v>
      </c>
    </row>
    <row r="12" spans="1:12" x14ac:dyDescent="0.25">
      <c r="A12" s="109">
        <v>1974</v>
      </c>
      <c r="B12" s="110">
        <v>0</v>
      </c>
      <c r="C12" s="106">
        <v>11</v>
      </c>
      <c r="D12" s="106">
        <v>0</v>
      </c>
      <c r="E12" s="106">
        <v>2</v>
      </c>
      <c r="F12" s="106">
        <v>7</v>
      </c>
      <c r="G12" s="106">
        <v>0</v>
      </c>
      <c r="H12" s="118">
        <f t="shared" si="1"/>
        <v>20</v>
      </c>
    </row>
    <row r="13" spans="1:12" x14ac:dyDescent="0.25">
      <c r="A13" s="1">
        <v>1975</v>
      </c>
      <c r="B13" s="3">
        <v>0</v>
      </c>
      <c r="C13" s="3">
        <v>16</v>
      </c>
      <c r="D13" s="3">
        <v>0</v>
      </c>
      <c r="E13" s="3">
        <v>2</v>
      </c>
      <c r="F13" s="3">
        <v>4</v>
      </c>
      <c r="G13" s="3">
        <v>0</v>
      </c>
      <c r="H13" s="121">
        <f t="shared" ref="H13:H57" si="2">SUM(B13:G13)</f>
        <v>22</v>
      </c>
    </row>
    <row r="14" spans="1:12" x14ac:dyDescent="0.25">
      <c r="A14" s="109">
        <v>1976</v>
      </c>
      <c r="B14" s="110">
        <v>0</v>
      </c>
      <c r="C14" s="106">
        <v>9</v>
      </c>
      <c r="D14" s="106">
        <v>0</v>
      </c>
      <c r="E14" s="106">
        <v>0</v>
      </c>
      <c r="F14" s="106">
        <v>2</v>
      </c>
      <c r="G14" s="106">
        <v>0</v>
      </c>
      <c r="H14" s="118">
        <f t="shared" si="2"/>
        <v>11</v>
      </c>
    </row>
    <row r="15" spans="1:12" x14ac:dyDescent="0.25">
      <c r="A15" s="1">
        <v>1977</v>
      </c>
      <c r="B15" s="3">
        <v>0</v>
      </c>
      <c r="C15" s="3">
        <v>117</v>
      </c>
      <c r="D15" s="3">
        <v>0</v>
      </c>
      <c r="E15" s="3">
        <v>0</v>
      </c>
      <c r="F15" s="3">
        <v>0</v>
      </c>
      <c r="G15" s="3">
        <v>0</v>
      </c>
      <c r="H15" s="121">
        <f t="shared" si="2"/>
        <v>117</v>
      </c>
    </row>
    <row r="16" spans="1:12" x14ac:dyDescent="0.25">
      <c r="A16" s="109">
        <v>1978</v>
      </c>
      <c r="B16" s="110">
        <v>0</v>
      </c>
      <c r="C16" s="106">
        <v>155</v>
      </c>
      <c r="D16" s="106">
        <v>0</v>
      </c>
      <c r="E16" s="106">
        <v>5</v>
      </c>
      <c r="F16" s="106">
        <v>1</v>
      </c>
      <c r="G16" s="106">
        <v>0</v>
      </c>
      <c r="H16" s="118">
        <f t="shared" si="2"/>
        <v>161</v>
      </c>
    </row>
    <row r="17" spans="1:8" x14ac:dyDescent="0.25">
      <c r="A17" s="1">
        <v>1979</v>
      </c>
      <c r="B17" s="3">
        <v>0</v>
      </c>
      <c r="C17" s="3">
        <v>240</v>
      </c>
      <c r="D17" s="3">
        <v>0</v>
      </c>
      <c r="E17" s="3">
        <v>9</v>
      </c>
      <c r="F17" s="3">
        <v>1</v>
      </c>
      <c r="G17" s="3">
        <v>0</v>
      </c>
      <c r="H17" s="121">
        <f t="shared" si="2"/>
        <v>250</v>
      </c>
    </row>
    <row r="18" spans="1:8" x14ac:dyDescent="0.25">
      <c r="A18" s="109">
        <v>1980</v>
      </c>
      <c r="B18" s="110">
        <v>0</v>
      </c>
      <c r="C18" s="106">
        <v>315</v>
      </c>
      <c r="D18" s="106">
        <v>0</v>
      </c>
      <c r="E18" s="106">
        <v>8</v>
      </c>
      <c r="F18" s="106">
        <v>4</v>
      </c>
      <c r="G18" s="106">
        <v>0</v>
      </c>
      <c r="H18" s="118">
        <f t="shared" si="2"/>
        <v>327</v>
      </c>
    </row>
    <row r="19" spans="1:8" x14ac:dyDescent="0.25">
      <c r="A19" s="1">
        <v>1981</v>
      </c>
      <c r="B19" s="3">
        <v>0</v>
      </c>
      <c r="C19" s="3">
        <v>345</v>
      </c>
      <c r="D19" s="3">
        <v>0</v>
      </c>
      <c r="E19" s="3">
        <v>2</v>
      </c>
      <c r="F19" s="3">
        <v>7</v>
      </c>
      <c r="G19" s="3">
        <v>0</v>
      </c>
      <c r="H19" s="121">
        <f t="shared" si="2"/>
        <v>354</v>
      </c>
    </row>
    <row r="20" spans="1:8" x14ac:dyDescent="0.25">
      <c r="A20" s="109">
        <v>1982</v>
      </c>
      <c r="B20" s="110">
        <v>0</v>
      </c>
      <c r="C20" s="106">
        <v>271</v>
      </c>
      <c r="D20" s="106">
        <v>0</v>
      </c>
      <c r="E20" s="106">
        <v>1</v>
      </c>
      <c r="F20" s="106">
        <v>15</v>
      </c>
      <c r="G20" s="106">
        <v>0</v>
      </c>
      <c r="H20" s="118">
        <f t="shared" si="2"/>
        <v>287</v>
      </c>
    </row>
    <row r="21" spans="1:8" x14ac:dyDescent="0.25">
      <c r="A21" s="1">
        <v>1983</v>
      </c>
      <c r="B21" s="3">
        <v>0</v>
      </c>
      <c r="C21" s="3">
        <v>121</v>
      </c>
      <c r="D21" s="3">
        <v>0</v>
      </c>
      <c r="E21" s="3">
        <v>1</v>
      </c>
      <c r="F21" s="3">
        <v>2</v>
      </c>
      <c r="G21" s="3">
        <v>0</v>
      </c>
      <c r="H21" s="121">
        <f t="shared" si="2"/>
        <v>124</v>
      </c>
    </row>
    <row r="22" spans="1:8" x14ac:dyDescent="0.25">
      <c r="A22" s="109">
        <v>1984</v>
      </c>
      <c r="B22" s="110">
        <v>0</v>
      </c>
      <c r="C22" s="106">
        <v>206</v>
      </c>
      <c r="D22" s="106">
        <v>0</v>
      </c>
      <c r="E22" s="106">
        <v>4</v>
      </c>
      <c r="F22" s="106">
        <v>19</v>
      </c>
      <c r="G22" s="106">
        <v>0</v>
      </c>
      <c r="H22" s="118">
        <f t="shared" si="2"/>
        <v>229</v>
      </c>
    </row>
    <row r="23" spans="1:8" x14ac:dyDescent="0.25">
      <c r="A23" s="1">
        <v>1985</v>
      </c>
      <c r="B23" s="3">
        <v>0</v>
      </c>
      <c r="C23" s="3">
        <v>296</v>
      </c>
      <c r="D23" s="3">
        <v>0</v>
      </c>
      <c r="E23" s="3">
        <v>7</v>
      </c>
      <c r="F23" s="3">
        <v>30</v>
      </c>
      <c r="G23" s="3">
        <v>0</v>
      </c>
      <c r="H23" s="121">
        <f t="shared" si="2"/>
        <v>333</v>
      </c>
    </row>
    <row r="24" spans="1:8" x14ac:dyDescent="0.25">
      <c r="A24" s="109">
        <v>1986</v>
      </c>
      <c r="B24" s="110">
        <v>0</v>
      </c>
      <c r="C24" s="106">
        <v>214</v>
      </c>
      <c r="D24" s="106">
        <v>0</v>
      </c>
      <c r="E24" s="106">
        <v>4</v>
      </c>
      <c r="F24" s="106">
        <v>31</v>
      </c>
      <c r="G24" s="106">
        <v>0</v>
      </c>
      <c r="H24" s="118">
        <f t="shared" si="2"/>
        <v>249</v>
      </c>
    </row>
    <row r="25" spans="1:8" x14ac:dyDescent="0.25">
      <c r="A25" s="1">
        <v>1987</v>
      </c>
      <c r="B25" s="3">
        <v>0</v>
      </c>
      <c r="C25" s="3">
        <v>92</v>
      </c>
      <c r="D25" s="3">
        <v>0</v>
      </c>
      <c r="E25" s="3">
        <v>1</v>
      </c>
      <c r="F25" s="3">
        <v>15</v>
      </c>
      <c r="G25" s="3">
        <v>0</v>
      </c>
      <c r="H25" s="121">
        <f t="shared" si="2"/>
        <v>108</v>
      </c>
    </row>
    <row r="26" spans="1:8" x14ac:dyDescent="0.25">
      <c r="A26" s="109">
        <v>1988</v>
      </c>
      <c r="B26" s="110">
        <v>0</v>
      </c>
      <c r="C26" s="106">
        <v>115</v>
      </c>
      <c r="D26" s="106">
        <v>0</v>
      </c>
      <c r="E26" s="106">
        <v>0</v>
      </c>
      <c r="F26" s="106">
        <v>32</v>
      </c>
      <c r="G26" s="106">
        <v>0</v>
      </c>
      <c r="H26" s="118">
        <f t="shared" si="2"/>
        <v>147</v>
      </c>
    </row>
    <row r="27" spans="1:8" x14ac:dyDescent="0.25">
      <c r="A27" s="1">
        <v>1989</v>
      </c>
      <c r="B27" s="3">
        <v>0</v>
      </c>
      <c r="C27" s="3">
        <v>168</v>
      </c>
      <c r="D27" s="3">
        <v>0</v>
      </c>
      <c r="E27" s="3">
        <v>4</v>
      </c>
      <c r="F27" s="3">
        <v>47</v>
      </c>
      <c r="G27" s="3">
        <v>0</v>
      </c>
      <c r="H27" s="121">
        <f t="shared" si="2"/>
        <v>219</v>
      </c>
    </row>
    <row r="28" spans="1:8" x14ac:dyDescent="0.25">
      <c r="A28" s="109">
        <v>1990</v>
      </c>
      <c r="B28" s="110">
        <v>0</v>
      </c>
      <c r="C28" s="106">
        <v>391</v>
      </c>
      <c r="D28" s="106">
        <v>0</v>
      </c>
      <c r="E28" s="106">
        <v>7</v>
      </c>
      <c r="F28" s="106">
        <v>128</v>
      </c>
      <c r="G28" s="106">
        <v>2</v>
      </c>
      <c r="H28" s="118">
        <f t="shared" si="2"/>
        <v>528</v>
      </c>
    </row>
    <row r="29" spans="1:8" x14ac:dyDescent="0.25">
      <c r="A29" s="1">
        <v>1991</v>
      </c>
      <c r="B29" s="3">
        <v>18</v>
      </c>
      <c r="C29" s="3">
        <v>737</v>
      </c>
      <c r="D29" s="3">
        <v>0</v>
      </c>
      <c r="E29" s="3">
        <v>6</v>
      </c>
      <c r="F29" s="3">
        <v>205</v>
      </c>
      <c r="G29" s="3">
        <v>17</v>
      </c>
      <c r="H29" s="121">
        <f t="shared" si="2"/>
        <v>983</v>
      </c>
    </row>
    <row r="30" spans="1:8" x14ac:dyDescent="0.25">
      <c r="A30" s="109">
        <v>1992</v>
      </c>
      <c r="B30" s="110">
        <v>2</v>
      </c>
      <c r="C30" s="106">
        <v>935</v>
      </c>
      <c r="D30" s="106">
        <v>20</v>
      </c>
      <c r="E30" s="106">
        <v>5</v>
      </c>
      <c r="F30" s="106">
        <v>301</v>
      </c>
      <c r="G30" s="106">
        <v>38</v>
      </c>
      <c r="H30" s="118">
        <f t="shared" si="2"/>
        <v>1301</v>
      </c>
    </row>
    <row r="31" spans="1:8" x14ac:dyDescent="0.25">
      <c r="A31" s="1">
        <v>1993</v>
      </c>
      <c r="B31" s="3">
        <v>14</v>
      </c>
      <c r="C31" s="3">
        <v>1091</v>
      </c>
      <c r="D31" s="3">
        <v>3</v>
      </c>
      <c r="E31" s="3">
        <v>4</v>
      </c>
      <c r="F31" s="3">
        <v>465</v>
      </c>
      <c r="G31" s="3">
        <v>98</v>
      </c>
      <c r="H31" s="121">
        <f t="shared" si="2"/>
        <v>1675</v>
      </c>
    </row>
    <row r="32" spans="1:8" x14ac:dyDescent="0.25">
      <c r="A32" s="109">
        <v>1994</v>
      </c>
      <c r="B32" s="110">
        <v>0</v>
      </c>
      <c r="C32" s="106">
        <v>1002</v>
      </c>
      <c r="D32" s="106">
        <v>2</v>
      </c>
      <c r="E32" s="106">
        <v>8</v>
      </c>
      <c r="F32" s="106">
        <v>184</v>
      </c>
      <c r="G32" s="106">
        <v>113</v>
      </c>
      <c r="H32" s="118">
        <f t="shared" si="2"/>
        <v>1309</v>
      </c>
    </row>
    <row r="33" spans="1:15" x14ac:dyDescent="0.25">
      <c r="A33" s="1">
        <v>1995</v>
      </c>
      <c r="B33" s="3">
        <v>0</v>
      </c>
      <c r="C33" s="3">
        <v>371</v>
      </c>
      <c r="D33" s="3">
        <v>0</v>
      </c>
      <c r="E33" s="3">
        <v>0</v>
      </c>
      <c r="F33" s="3">
        <v>50</v>
      </c>
      <c r="G33" s="3">
        <v>71</v>
      </c>
      <c r="H33" s="121">
        <f t="shared" si="2"/>
        <v>492</v>
      </c>
    </row>
    <row r="34" spans="1:15" x14ac:dyDescent="0.25">
      <c r="A34" s="109">
        <v>1996</v>
      </c>
      <c r="B34" s="110">
        <v>2</v>
      </c>
      <c r="C34" s="106">
        <v>135</v>
      </c>
      <c r="D34" s="106">
        <v>0</v>
      </c>
      <c r="E34" s="106">
        <v>0</v>
      </c>
      <c r="F34" s="106">
        <v>27</v>
      </c>
      <c r="G34" s="106">
        <v>24</v>
      </c>
      <c r="H34" s="118">
        <f t="shared" si="2"/>
        <v>188</v>
      </c>
    </row>
    <row r="35" spans="1:15" x14ac:dyDescent="0.25">
      <c r="A35" s="1">
        <v>1997</v>
      </c>
      <c r="B35" s="3">
        <v>0</v>
      </c>
      <c r="C35" s="3">
        <v>362</v>
      </c>
      <c r="D35" s="3">
        <v>0</v>
      </c>
      <c r="E35" s="3">
        <v>2</v>
      </c>
      <c r="F35" s="3">
        <v>93</v>
      </c>
      <c r="G35" s="3">
        <v>41</v>
      </c>
      <c r="H35" s="121">
        <f t="shared" si="2"/>
        <v>498</v>
      </c>
    </row>
    <row r="36" spans="1:15" x14ac:dyDescent="0.25">
      <c r="A36" s="109">
        <v>1998</v>
      </c>
      <c r="B36" s="110">
        <v>29</v>
      </c>
      <c r="C36" s="106">
        <v>700</v>
      </c>
      <c r="D36" s="106">
        <v>0</v>
      </c>
      <c r="E36" s="106">
        <v>8</v>
      </c>
      <c r="F36" s="106">
        <v>97</v>
      </c>
      <c r="G36" s="106">
        <v>63</v>
      </c>
      <c r="H36" s="118">
        <f t="shared" si="2"/>
        <v>897</v>
      </c>
    </row>
    <row r="37" spans="1:15" x14ac:dyDescent="0.25">
      <c r="A37" s="1">
        <v>1999</v>
      </c>
      <c r="B37" s="3">
        <v>11</v>
      </c>
      <c r="C37" s="3">
        <v>664</v>
      </c>
      <c r="D37" s="3">
        <v>1</v>
      </c>
      <c r="E37" s="3">
        <v>1</v>
      </c>
      <c r="F37" s="3">
        <v>143</v>
      </c>
      <c r="G37" s="3">
        <v>67</v>
      </c>
      <c r="H37" s="121">
        <f t="shared" si="2"/>
        <v>887</v>
      </c>
      <c r="O37" s="5">
        <f>-B60</f>
        <v>-2.3819857983645552</v>
      </c>
    </row>
    <row r="38" spans="1:15" x14ac:dyDescent="0.25">
      <c r="A38" s="109">
        <v>2000</v>
      </c>
      <c r="B38" s="110">
        <v>9</v>
      </c>
      <c r="C38" s="106">
        <v>1700</v>
      </c>
      <c r="D38" s="106">
        <v>4</v>
      </c>
      <c r="E38" s="106">
        <v>2</v>
      </c>
      <c r="F38" s="106">
        <v>288</v>
      </c>
      <c r="G38" s="106">
        <v>92</v>
      </c>
      <c r="H38" s="118">
        <f t="shared" si="2"/>
        <v>2095</v>
      </c>
    </row>
    <row r="39" spans="1:15" x14ac:dyDescent="0.25">
      <c r="A39" s="1">
        <v>2001</v>
      </c>
      <c r="B39" s="3">
        <v>30</v>
      </c>
      <c r="C39" s="3">
        <v>2506</v>
      </c>
      <c r="D39" s="3">
        <v>0</v>
      </c>
      <c r="E39" s="3">
        <v>1</v>
      </c>
      <c r="F39" s="3">
        <v>317</v>
      </c>
      <c r="G39" s="3">
        <v>97</v>
      </c>
      <c r="H39" s="121">
        <f t="shared" si="2"/>
        <v>2951</v>
      </c>
    </row>
    <row r="40" spans="1:15" x14ac:dyDescent="0.25">
      <c r="A40" s="109">
        <v>2002</v>
      </c>
      <c r="B40" s="110">
        <v>0</v>
      </c>
      <c r="C40" s="106">
        <v>1651</v>
      </c>
      <c r="D40" s="106">
        <v>0</v>
      </c>
      <c r="E40" s="106">
        <v>0</v>
      </c>
      <c r="F40" s="106">
        <v>170</v>
      </c>
      <c r="G40" s="106">
        <v>100</v>
      </c>
      <c r="H40" s="118">
        <f t="shared" si="2"/>
        <v>1921</v>
      </c>
    </row>
    <row r="41" spans="1:15" x14ac:dyDescent="0.25">
      <c r="A41" s="1">
        <v>2003</v>
      </c>
      <c r="B41" s="3">
        <v>12</v>
      </c>
      <c r="C41" s="3">
        <v>2247</v>
      </c>
      <c r="D41" s="3">
        <v>2</v>
      </c>
      <c r="E41" s="3">
        <v>0</v>
      </c>
      <c r="F41" s="3">
        <v>323</v>
      </c>
      <c r="G41" s="3">
        <v>125</v>
      </c>
      <c r="H41" s="121">
        <f t="shared" si="2"/>
        <v>2709</v>
      </c>
    </row>
    <row r="42" spans="1:15" x14ac:dyDescent="0.25">
      <c r="A42" s="109">
        <v>2004</v>
      </c>
      <c r="B42" s="110">
        <v>12</v>
      </c>
      <c r="C42" s="106">
        <v>1410</v>
      </c>
      <c r="D42" s="106">
        <v>3</v>
      </c>
      <c r="E42" s="106">
        <v>0</v>
      </c>
      <c r="F42" s="106">
        <v>219</v>
      </c>
      <c r="G42" s="106">
        <v>122</v>
      </c>
      <c r="H42" s="118">
        <f t="shared" si="2"/>
        <v>1766</v>
      </c>
    </row>
    <row r="43" spans="1:15" x14ac:dyDescent="0.25">
      <c r="A43" s="1">
        <v>2005</v>
      </c>
      <c r="B43" s="3">
        <v>10</v>
      </c>
      <c r="C43" s="3">
        <v>1666</v>
      </c>
      <c r="D43" s="3">
        <v>6</v>
      </c>
      <c r="E43" s="3">
        <v>0</v>
      </c>
      <c r="F43" s="3">
        <v>282</v>
      </c>
      <c r="G43" s="3">
        <v>216</v>
      </c>
      <c r="H43" s="121">
        <f t="shared" si="2"/>
        <v>2180</v>
      </c>
    </row>
    <row r="44" spans="1:15" x14ac:dyDescent="0.25">
      <c r="A44" s="109">
        <v>2006</v>
      </c>
      <c r="B44" s="110">
        <v>14</v>
      </c>
      <c r="C44" s="106">
        <v>1646</v>
      </c>
      <c r="D44" s="106">
        <v>23</v>
      </c>
      <c r="E44" s="106">
        <v>0</v>
      </c>
      <c r="F44" s="106">
        <v>406</v>
      </c>
      <c r="G44" s="106">
        <v>400</v>
      </c>
      <c r="H44" s="118">
        <f t="shared" si="2"/>
        <v>2489</v>
      </c>
    </row>
    <row r="45" spans="1:15" x14ac:dyDescent="0.25">
      <c r="A45" s="1">
        <v>2007</v>
      </c>
      <c r="B45" s="3">
        <v>21</v>
      </c>
      <c r="C45" s="3">
        <v>1366</v>
      </c>
      <c r="D45" s="3">
        <v>0</v>
      </c>
      <c r="E45" s="3">
        <v>0</v>
      </c>
      <c r="F45" s="3">
        <v>435</v>
      </c>
      <c r="G45" s="3">
        <v>266</v>
      </c>
      <c r="H45" s="121">
        <f t="shared" si="2"/>
        <v>2088</v>
      </c>
    </row>
    <row r="46" spans="1:15" x14ac:dyDescent="0.25">
      <c r="A46" s="109">
        <v>2008</v>
      </c>
      <c r="B46" s="110">
        <v>8</v>
      </c>
      <c r="C46" s="106">
        <v>1464</v>
      </c>
      <c r="D46" s="106">
        <v>13</v>
      </c>
      <c r="E46" s="106">
        <v>0</v>
      </c>
      <c r="F46" s="106">
        <v>781</v>
      </c>
      <c r="G46" s="106">
        <v>588</v>
      </c>
      <c r="H46" s="118">
        <f t="shared" si="2"/>
        <v>2854</v>
      </c>
    </row>
    <row r="47" spans="1:15" x14ac:dyDescent="0.25">
      <c r="A47" s="1">
        <v>2009</v>
      </c>
      <c r="B47" s="3">
        <v>62</v>
      </c>
      <c r="C47" s="3">
        <v>1017</v>
      </c>
      <c r="D47" s="3">
        <v>0</v>
      </c>
      <c r="E47" s="3">
        <v>0</v>
      </c>
      <c r="F47" s="3">
        <v>512</v>
      </c>
      <c r="G47" s="3">
        <v>651</v>
      </c>
      <c r="H47" s="121">
        <f t="shared" si="2"/>
        <v>2242</v>
      </c>
    </row>
    <row r="48" spans="1:15" x14ac:dyDescent="0.25">
      <c r="A48" s="109">
        <v>2010</v>
      </c>
      <c r="B48" s="110">
        <v>53</v>
      </c>
      <c r="C48" s="106">
        <v>373</v>
      </c>
      <c r="D48" s="106">
        <v>0</v>
      </c>
      <c r="E48" s="106">
        <v>0</v>
      </c>
      <c r="F48" s="106">
        <v>264</v>
      </c>
      <c r="G48" s="106">
        <v>355</v>
      </c>
      <c r="H48" s="118">
        <f t="shared" si="2"/>
        <v>1045</v>
      </c>
    </row>
    <row r="49" spans="1:9" s="11" customFormat="1" x14ac:dyDescent="0.25">
      <c r="A49" s="1">
        <v>2011</v>
      </c>
      <c r="B49" s="3">
        <v>218</v>
      </c>
      <c r="C49" s="3">
        <v>1019</v>
      </c>
      <c r="D49" s="3">
        <v>27</v>
      </c>
      <c r="E49" s="3">
        <v>0</v>
      </c>
      <c r="F49" s="3">
        <v>607</v>
      </c>
      <c r="G49" s="3">
        <v>567</v>
      </c>
      <c r="H49" s="121">
        <f t="shared" si="2"/>
        <v>2438</v>
      </c>
    </row>
    <row r="50" spans="1:9" s="11" customFormat="1" x14ac:dyDescent="0.25">
      <c r="A50" s="109">
        <v>2012</v>
      </c>
      <c r="B50" s="110">
        <v>90</v>
      </c>
      <c r="C50" s="106">
        <v>953</v>
      </c>
      <c r="D50" s="106">
        <v>30</v>
      </c>
      <c r="E50" s="106">
        <v>0</v>
      </c>
      <c r="F50" s="106">
        <v>580</v>
      </c>
      <c r="G50" s="106">
        <v>442</v>
      </c>
      <c r="H50" s="118">
        <f t="shared" si="2"/>
        <v>2095</v>
      </c>
    </row>
    <row r="51" spans="1:9" s="11" customFormat="1" x14ac:dyDescent="0.25">
      <c r="A51" s="1">
        <v>2013</v>
      </c>
      <c r="B51" s="3">
        <v>97</v>
      </c>
      <c r="C51" s="3">
        <v>925</v>
      </c>
      <c r="D51" s="3">
        <v>18</v>
      </c>
      <c r="E51" s="3">
        <v>0</v>
      </c>
      <c r="F51" s="3">
        <v>516</v>
      </c>
      <c r="G51" s="3">
        <v>452</v>
      </c>
      <c r="H51" s="121">
        <f t="shared" si="2"/>
        <v>2008</v>
      </c>
    </row>
    <row r="52" spans="1:9" s="11" customFormat="1" x14ac:dyDescent="0.25">
      <c r="A52" s="109">
        <v>2014</v>
      </c>
      <c r="B52" s="110">
        <v>122</v>
      </c>
      <c r="C52" s="106">
        <v>1141</v>
      </c>
      <c r="D52" s="106">
        <v>3</v>
      </c>
      <c r="E52" s="106">
        <v>0</v>
      </c>
      <c r="F52" s="106">
        <v>587</v>
      </c>
      <c r="G52" s="106">
        <v>531</v>
      </c>
      <c r="H52" s="118">
        <f t="shared" ref="H52:H55" si="3">SUM(B52:G52)</f>
        <v>2384</v>
      </c>
    </row>
    <row r="53" spans="1:9" s="11" customFormat="1" x14ac:dyDescent="0.25">
      <c r="A53" s="1">
        <v>2015</v>
      </c>
      <c r="B53" s="3">
        <v>80</v>
      </c>
      <c r="C53" s="3">
        <v>1176</v>
      </c>
      <c r="D53" s="3">
        <v>9</v>
      </c>
      <c r="E53" s="3">
        <v>0</v>
      </c>
      <c r="F53" s="3">
        <v>538</v>
      </c>
      <c r="G53" s="3">
        <v>967</v>
      </c>
      <c r="H53" s="121">
        <f t="shared" si="3"/>
        <v>2770</v>
      </c>
    </row>
    <row r="54" spans="1:9" s="11" customFormat="1" x14ac:dyDescent="0.25">
      <c r="A54" s="109">
        <v>2016</v>
      </c>
      <c r="B54" s="110">
        <v>110</v>
      </c>
      <c r="C54" s="106">
        <v>1092</v>
      </c>
      <c r="D54" s="106">
        <v>30</v>
      </c>
      <c r="E54" s="106">
        <v>0</v>
      </c>
      <c r="F54" s="106">
        <v>218</v>
      </c>
      <c r="G54" s="106">
        <v>715</v>
      </c>
      <c r="H54" s="118">
        <f t="shared" si="3"/>
        <v>2165</v>
      </c>
    </row>
    <row r="55" spans="1:9" s="11" customFormat="1" x14ac:dyDescent="0.25">
      <c r="A55" s="1">
        <v>2017</v>
      </c>
      <c r="B55" s="3">
        <v>232</v>
      </c>
      <c r="C55" s="3">
        <v>1316</v>
      </c>
      <c r="D55" s="3">
        <v>10</v>
      </c>
      <c r="E55" s="3">
        <v>1</v>
      </c>
      <c r="F55" s="3">
        <v>932</v>
      </c>
      <c r="G55" s="3">
        <v>941</v>
      </c>
      <c r="H55" s="121">
        <f t="shared" si="3"/>
        <v>3432</v>
      </c>
    </row>
    <row r="56" spans="1:9" s="11" customFormat="1" x14ac:dyDescent="0.25">
      <c r="A56" s="109">
        <v>2018</v>
      </c>
      <c r="B56" s="110">
        <v>48</v>
      </c>
      <c r="C56" s="106">
        <v>879</v>
      </c>
      <c r="D56" s="106">
        <v>232</v>
      </c>
      <c r="E56" s="106">
        <v>0</v>
      </c>
      <c r="F56" s="106">
        <v>412</v>
      </c>
      <c r="G56" s="106">
        <v>991</v>
      </c>
      <c r="H56" s="118">
        <f t="shared" si="2"/>
        <v>2562</v>
      </c>
    </row>
    <row r="57" spans="1:9" x14ac:dyDescent="0.25">
      <c r="A57" s="1">
        <v>2019</v>
      </c>
      <c r="B57" s="3">
        <v>68</v>
      </c>
      <c r="C57" s="3">
        <v>788</v>
      </c>
      <c r="D57" s="3">
        <v>31</v>
      </c>
      <c r="E57" s="3">
        <v>0</v>
      </c>
      <c r="F57" s="3">
        <v>524</v>
      </c>
      <c r="G57" s="3">
        <v>245</v>
      </c>
      <c r="H57" s="121">
        <f t="shared" si="2"/>
        <v>1656</v>
      </c>
    </row>
    <row r="58" spans="1:9" ht="8.25" customHeight="1" x14ac:dyDescent="0.25">
      <c r="A58" s="57"/>
      <c r="B58" s="58"/>
      <c r="C58" s="58"/>
      <c r="D58" s="58"/>
      <c r="E58" s="58"/>
      <c r="F58" s="58"/>
      <c r="G58" s="58"/>
      <c r="H58" s="58"/>
    </row>
    <row r="59" spans="1:9" ht="26.25" customHeight="1" x14ac:dyDescent="0.25">
      <c r="A59" s="107" t="s">
        <v>37</v>
      </c>
      <c r="B59" s="108">
        <f>SUM(B8:B57)</f>
        <v>1372</v>
      </c>
      <c r="C59" s="108">
        <f t="shared" ref="C59:H59" si="4">SUM(C8:C57)</f>
        <v>35440</v>
      </c>
      <c r="D59" s="108">
        <f t="shared" si="4"/>
        <v>467</v>
      </c>
      <c r="E59" s="108">
        <f t="shared" si="4"/>
        <v>97</v>
      </c>
      <c r="F59" s="108">
        <f t="shared" si="4"/>
        <v>10826</v>
      </c>
      <c r="G59" s="108">
        <f t="shared" si="4"/>
        <v>9397</v>
      </c>
      <c r="H59" s="108">
        <f t="shared" si="4"/>
        <v>57599</v>
      </c>
    </row>
    <row r="60" spans="1:9" x14ac:dyDescent="0.25">
      <c r="A60" s="33"/>
      <c r="B60" s="61">
        <f t="shared" ref="B60:G60" si="5">B59*100/$H$59</f>
        <v>2.3819857983645552</v>
      </c>
      <c r="C60" s="61">
        <f t="shared" si="5"/>
        <v>61.528845986909495</v>
      </c>
      <c r="D60" s="61">
        <f t="shared" si="5"/>
        <v>0.81077796489522391</v>
      </c>
      <c r="E60" s="61">
        <f t="shared" si="5"/>
        <v>0.16840570148787307</v>
      </c>
      <c r="F60" s="61">
        <f t="shared" si="5"/>
        <v>18.795465199048596</v>
      </c>
      <c r="G60" s="61">
        <f t="shared" si="5"/>
        <v>16.314519349294258</v>
      </c>
      <c r="H60" s="62">
        <f>SUM(B60:G60)</f>
        <v>100</v>
      </c>
      <c r="I60" s="33"/>
    </row>
    <row r="61" spans="1:9" x14ac:dyDescent="0.25">
      <c r="A61" s="29" t="s">
        <v>133</v>
      </c>
    </row>
    <row r="62" spans="1:9" x14ac:dyDescent="0.25">
      <c r="B62" s="4"/>
      <c r="C62" s="4"/>
      <c r="D62" s="4"/>
      <c r="E62" s="4"/>
      <c r="F62" s="4"/>
      <c r="G62" s="4"/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8:H51 H55:H57 H53:H54" formulaRange="1"/>
    <ignoredError sqref="H52" formula="1" formulaRange="1"/>
    <ignoredError sqref="B60:D60 E60:H60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44"/>
  <sheetViews>
    <sheetView zoomScaleNormal="100" workbookViewId="0">
      <selection activeCell="A76" sqref="A76"/>
    </sheetView>
  </sheetViews>
  <sheetFormatPr baseColWidth="10" defaultColWidth="11.42578125" defaultRowHeight="15" x14ac:dyDescent="0.25"/>
  <cols>
    <col min="1" max="1" width="18.7109375" style="2" customWidth="1"/>
    <col min="2" max="2" width="12.28515625" style="2" customWidth="1"/>
    <col min="3" max="3" width="10.28515625" style="2" customWidth="1"/>
    <col min="4" max="4" width="8.28515625" style="2" customWidth="1"/>
    <col min="5" max="5" width="8.140625" style="2" customWidth="1"/>
    <col min="6" max="6" width="10.42578125" style="2" customWidth="1"/>
    <col min="7" max="7" width="10.28515625" style="2" customWidth="1"/>
    <col min="8" max="8" width="8.42578125" style="2" customWidth="1"/>
    <col min="9" max="9" width="11.42578125" style="2"/>
    <col min="10" max="12" width="0" style="2" hidden="1" customWidth="1"/>
    <col min="13" max="16384" width="11.42578125" style="2"/>
  </cols>
  <sheetData>
    <row r="2" spans="1:12" ht="17.25" x14ac:dyDescent="0.3">
      <c r="A2" s="6" t="s">
        <v>124</v>
      </c>
    </row>
    <row r="4" spans="1:12" ht="17.25" x14ac:dyDescent="0.3">
      <c r="A4" s="28" t="s">
        <v>122</v>
      </c>
      <c r="B4" s="25"/>
      <c r="C4" s="25"/>
      <c r="D4" s="24"/>
      <c r="E4" s="22"/>
      <c r="F4" s="22"/>
      <c r="J4" s="25"/>
      <c r="K4" s="26"/>
      <c r="L4" s="26"/>
    </row>
    <row r="5" spans="1:12" ht="17.25" x14ac:dyDescent="0.3">
      <c r="A5" s="31" t="s">
        <v>111</v>
      </c>
      <c r="B5" s="25"/>
      <c r="C5" s="25"/>
      <c r="D5" s="24"/>
      <c r="E5" s="22"/>
      <c r="F5" s="22"/>
      <c r="J5" s="25"/>
      <c r="K5" s="26"/>
      <c r="L5" s="26"/>
    </row>
    <row r="7" spans="1:12" ht="19.5" customHeight="1" x14ac:dyDescent="0.25">
      <c r="A7" s="130" t="s">
        <v>95</v>
      </c>
      <c r="B7" s="130" t="s">
        <v>97</v>
      </c>
      <c r="C7" s="130" t="s">
        <v>98</v>
      </c>
      <c r="D7" s="127" t="s">
        <v>37</v>
      </c>
    </row>
    <row r="8" spans="1:12" ht="19.5" customHeight="1" x14ac:dyDescent="0.25">
      <c r="A8" s="130"/>
      <c r="B8" s="130"/>
      <c r="C8" s="130"/>
      <c r="D8" s="127"/>
    </row>
    <row r="9" spans="1:12" ht="9" customHeight="1" x14ac:dyDescent="0.25">
      <c r="A9" s="38"/>
      <c r="B9" s="38"/>
      <c r="C9" s="38"/>
      <c r="D9" s="38"/>
    </row>
    <row r="10" spans="1:12" x14ac:dyDescent="0.25">
      <c r="A10" s="105" t="s">
        <v>1</v>
      </c>
      <c r="B10" s="106">
        <v>1</v>
      </c>
      <c r="C10" s="106">
        <v>9</v>
      </c>
      <c r="D10" s="118">
        <f t="shared" ref="D10:D25" si="0">SUM(B10:C10)</f>
        <v>10</v>
      </c>
      <c r="E10" s="13" t="s">
        <v>61</v>
      </c>
    </row>
    <row r="11" spans="1:12" x14ac:dyDescent="0.25">
      <c r="A11" s="29" t="s">
        <v>2</v>
      </c>
      <c r="B11" s="3">
        <v>35</v>
      </c>
      <c r="C11" s="3">
        <v>50</v>
      </c>
      <c r="D11" s="119">
        <f t="shared" si="0"/>
        <v>85</v>
      </c>
      <c r="E11" s="13" t="s">
        <v>62</v>
      </c>
    </row>
    <row r="12" spans="1:12" x14ac:dyDescent="0.25">
      <c r="A12" s="105" t="s">
        <v>3</v>
      </c>
      <c r="B12" s="106">
        <v>1</v>
      </c>
      <c r="C12" s="106">
        <v>16</v>
      </c>
      <c r="D12" s="118">
        <f t="shared" si="0"/>
        <v>17</v>
      </c>
      <c r="E12" s="13" t="s">
        <v>63</v>
      </c>
    </row>
    <row r="13" spans="1:12" x14ac:dyDescent="0.25">
      <c r="A13" s="29" t="s">
        <v>4</v>
      </c>
      <c r="B13" s="3">
        <v>40</v>
      </c>
      <c r="C13" s="3">
        <v>10</v>
      </c>
      <c r="D13" s="119">
        <f t="shared" si="0"/>
        <v>50</v>
      </c>
      <c r="E13" s="13" t="s">
        <v>140</v>
      </c>
    </row>
    <row r="14" spans="1:12" x14ac:dyDescent="0.25">
      <c r="A14" s="105" t="s">
        <v>7</v>
      </c>
      <c r="B14" s="106">
        <v>78</v>
      </c>
      <c r="C14" s="106">
        <v>125</v>
      </c>
      <c r="D14" s="118">
        <f t="shared" si="0"/>
        <v>203</v>
      </c>
      <c r="E14" s="13" t="s">
        <v>64</v>
      </c>
    </row>
    <row r="15" spans="1:12" x14ac:dyDescent="0.25">
      <c r="A15" s="29" t="s">
        <v>8</v>
      </c>
      <c r="B15" s="3">
        <v>3</v>
      </c>
      <c r="C15" s="3">
        <v>26</v>
      </c>
      <c r="D15" s="119">
        <f t="shared" si="0"/>
        <v>29</v>
      </c>
      <c r="E15" s="13" t="s">
        <v>65</v>
      </c>
    </row>
    <row r="16" spans="1:12" x14ac:dyDescent="0.25">
      <c r="A16" s="105" t="s">
        <v>138</v>
      </c>
      <c r="B16" s="106">
        <v>1175</v>
      </c>
      <c r="C16" s="106">
        <v>264</v>
      </c>
      <c r="D16" s="118">
        <f t="shared" si="0"/>
        <v>1439</v>
      </c>
      <c r="E16" s="13" t="s">
        <v>139</v>
      </c>
    </row>
    <row r="17" spans="1:5" x14ac:dyDescent="0.25">
      <c r="A17" s="29" t="s">
        <v>5</v>
      </c>
      <c r="B17" s="3">
        <v>55</v>
      </c>
      <c r="C17" s="3">
        <v>59</v>
      </c>
      <c r="D17" s="119">
        <f t="shared" si="0"/>
        <v>114</v>
      </c>
      <c r="E17" s="13" t="s">
        <v>66</v>
      </c>
    </row>
    <row r="18" spans="1:5" x14ac:dyDescent="0.25">
      <c r="A18" s="105" t="s">
        <v>6</v>
      </c>
      <c r="B18" s="106">
        <v>3</v>
      </c>
      <c r="C18" s="106">
        <v>8</v>
      </c>
      <c r="D18" s="118">
        <f t="shared" si="0"/>
        <v>11</v>
      </c>
      <c r="E18" s="13" t="s">
        <v>67</v>
      </c>
    </row>
    <row r="19" spans="1:5" x14ac:dyDescent="0.25">
      <c r="A19" s="29" t="s">
        <v>9</v>
      </c>
      <c r="B19" s="3">
        <v>7</v>
      </c>
      <c r="C19" s="3">
        <v>20</v>
      </c>
      <c r="D19" s="119">
        <f t="shared" si="0"/>
        <v>27</v>
      </c>
      <c r="E19" s="13" t="s">
        <v>68</v>
      </c>
    </row>
    <row r="20" spans="1:5" x14ac:dyDescent="0.25">
      <c r="A20" s="105" t="s">
        <v>31</v>
      </c>
      <c r="B20" s="106">
        <v>7</v>
      </c>
      <c r="C20" s="106">
        <v>67</v>
      </c>
      <c r="D20" s="118">
        <f t="shared" si="0"/>
        <v>74</v>
      </c>
      <c r="E20" s="13" t="s">
        <v>69</v>
      </c>
    </row>
    <row r="21" spans="1:5" x14ac:dyDescent="0.25">
      <c r="A21" s="29" t="s">
        <v>10</v>
      </c>
      <c r="B21" s="3">
        <v>17</v>
      </c>
      <c r="C21" s="3">
        <v>57</v>
      </c>
      <c r="D21" s="119">
        <f t="shared" si="0"/>
        <v>74</v>
      </c>
      <c r="E21" s="13" t="s">
        <v>70</v>
      </c>
    </row>
    <row r="22" spans="1:5" x14ac:dyDescent="0.25">
      <c r="A22" s="105" t="s">
        <v>11</v>
      </c>
      <c r="B22" s="106">
        <v>8</v>
      </c>
      <c r="C22" s="106">
        <v>27</v>
      </c>
      <c r="D22" s="118">
        <f t="shared" si="0"/>
        <v>35</v>
      </c>
      <c r="E22" s="13" t="s">
        <v>71</v>
      </c>
    </row>
    <row r="23" spans="1:5" x14ac:dyDescent="0.25">
      <c r="A23" s="29" t="s">
        <v>12</v>
      </c>
      <c r="B23" s="3">
        <v>10</v>
      </c>
      <c r="C23" s="3">
        <v>25</v>
      </c>
      <c r="D23" s="119">
        <f t="shared" si="0"/>
        <v>35</v>
      </c>
      <c r="E23" s="13" t="s">
        <v>72</v>
      </c>
    </row>
    <row r="24" spans="1:5" x14ac:dyDescent="0.25">
      <c r="A24" s="105" t="s">
        <v>13</v>
      </c>
      <c r="B24" s="106">
        <v>55</v>
      </c>
      <c r="C24" s="106">
        <v>106</v>
      </c>
      <c r="D24" s="118">
        <f t="shared" si="0"/>
        <v>161</v>
      </c>
      <c r="E24" s="13" t="s">
        <v>73</v>
      </c>
    </row>
    <row r="25" spans="1:5" x14ac:dyDescent="0.25">
      <c r="A25" s="29" t="s">
        <v>14</v>
      </c>
      <c r="B25" s="3">
        <v>124</v>
      </c>
      <c r="C25" s="3">
        <v>51</v>
      </c>
      <c r="D25" s="119">
        <f t="shared" si="0"/>
        <v>175</v>
      </c>
      <c r="E25" s="13" t="s">
        <v>74</v>
      </c>
    </row>
    <row r="26" spans="1:5" x14ac:dyDescent="0.25">
      <c r="A26" s="105" t="s">
        <v>15</v>
      </c>
      <c r="B26" s="106">
        <v>4</v>
      </c>
      <c r="C26" s="106">
        <v>26</v>
      </c>
      <c r="D26" s="118">
        <f t="shared" ref="D26:D41" si="1">SUM(B26:C26)</f>
        <v>30</v>
      </c>
      <c r="E26" s="13" t="s">
        <v>75</v>
      </c>
    </row>
    <row r="27" spans="1:5" ht="15.75" customHeight="1" x14ac:dyDescent="0.25">
      <c r="A27" s="29" t="s">
        <v>16</v>
      </c>
      <c r="B27" s="3">
        <v>1</v>
      </c>
      <c r="C27" s="3">
        <v>27</v>
      </c>
      <c r="D27" s="119">
        <f t="shared" si="1"/>
        <v>28</v>
      </c>
      <c r="E27" s="13" t="s">
        <v>76</v>
      </c>
    </row>
    <row r="28" spans="1:5" x14ac:dyDescent="0.25">
      <c r="A28" s="105" t="s">
        <v>17</v>
      </c>
      <c r="B28" s="106">
        <v>13</v>
      </c>
      <c r="C28" s="106">
        <v>59</v>
      </c>
      <c r="D28" s="118">
        <f t="shared" si="1"/>
        <v>72</v>
      </c>
      <c r="E28" s="13" t="s">
        <v>77</v>
      </c>
    </row>
    <row r="29" spans="1:5" x14ac:dyDescent="0.25">
      <c r="A29" s="29" t="s">
        <v>18</v>
      </c>
      <c r="B29" s="3">
        <v>17</v>
      </c>
      <c r="C29" s="3">
        <v>81</v>
      </c>
      <c r="D29" s="119">
        <f t="shared" si="1"/>
        <v>98</v>
      </c>
      <c r="E29" s="13" t="s">
        <v>78</v>
      </c>
    </row>
    <row r="30" spans="1:5" x14ac:dyDescent="0.25">
      <c r="A30" s="105" t="s">
        <v>19</v>
      </c>
      <c r="B30" s="106">
        <v>22</v>
      </c>
      <c r="C30" s="106">
        <v>85</v>
      </c>
      <c r="D30" s="118">
        <f t="shared" si="1"/>
        <v>107</v>
      </c>
      <c r="E30" s="13" t="s">
        <v>84</v>
      </c>
    </row>
    <row r="31" spans="1:5" x14ac:dyDescent="0.25">
      <c r="A31" s="29" t="s">
        <v>20</v>
      </c>
      <c r="B31" s="3">
        <v>47</v>
      </c>
      <c r="C31" s="3">
        <v>34</v>
      </c>
      <c r="D31" s="119">
        <f t="shared" si="1"/>
        <v>81</v>
      </c>
      <c r="E31" s="13" t="s">
        <v>79</v>
      </c>
    </row>
    <row r="32" spans="1:5" x14ac:dyDescent="0.25">
      <c r="A32" s="105" t="s">
        <v>21</v>
      </c>
      <c r="B32" s="106">
        <v>1</v>
      </c>
      <c r="C32" s="106">
        <v>30</v>
      </c>
      <c r="D32" s="118">
        <f t="shared" si="1"/>
        <v>31</v>
      </c>
      <c r="E32" s="13" t="s">
        <v>80</v>
      </c>
    </row>
    <row r="33" spans="1:5" x14ac:dyDescent="0.25">
      <c r="A33" s="29" t="s">
        <v>22</v>
      </c>
      <c r="B33" s="3">
        <v>21</v>
      </c>
      <c r="C33" s="3">
        <v>34</v>
      </c>
      <c r="D33" s="119">
        <f t="shared" si="1"/>
        <v>55</v>
      </c>
      <c r="E33" s="13" t="s">
        <v>81</v>
      </c>
    </row>
    <row r="34" spans="1:5" x14ac:dyDescent="0.25">
      <c r="A34" s="105" t="s">
        <v>23</v>
      </c>
      <c r="B34" s="106">
        <v>81</v>
      </c>
      <c r="C34" s="106">
        <v>54</v>
      </c>
      <c r="D34" s="118">
        <f t="shared" si="1"/>
        <v>135</v>
      </c>
      <c r="E34" s="13" t="s">
        <v>82</v>
      </c>
    </row>
    <row r="35" spans="1:5" x14ac:dyDescent="0.25">
      <c r="A35" s="29" t="s">
        <v>24</v>
      </c>
      <c r="B35" s="3">
        <v>55</v>
      </c>
      <c r="C35" s="3">
        <v>17</v>
      </c>
      <c r="D35" s="119">
        <f t="shared" si="1"/>
        <v>72</v>
      </c>
      <c r="E35" s="13" t="s">
        <v>83</v>
      </c>
    </row>
    <row r="36" spans="1:5" x14ac:dyDescent="0.25">
      <c r="A36" s="105" t="s">
        <v>25</v>
      </c>
      <c r="B36" s="106">
        <v>5</v>
      </c>
      <c r="C36" s="106">
        <v>56</v>
      </c>
      <c r="D36" s="118">
        <f t="shared" si="1"/>
        <v>61</v>
      </c>
      <c r="E36" s="13" t="s">
        <v>85</v>
      </c>
    </row>
    <row r="37" spans="1:5" x14ac:dyDescent="0.25">
      <c r="A37" s="29" t="s">
        <v>26</v>
      </c>
      <c r="B37" s="3">
        <v>20</v>
      </c>
      <c r="C37" s="3">
        <v>20</v>
      </c>
      <c r="D37" s="119">
        <f t="shared" si="1"/>
        <v>40</v>
      </c>
      <c r="E37" s="13" t="s">
        <v>141</v>
      </c>
    </row>
    <row r="38" spans="1:5" x14ac:dyDescent="0.25">
      <c r="A38" s="105" t="s">
        <v>27</v>
      </c>
      <c r="B38" s="106">
        <v>3</v>
      </c>
      <c r="C38" s="106">
        <v>16</v>
      </c>
      <c r="D38" s="118">
        <f t="shared" si="1"/>
        <v>19</v>
      </c>
      <c r="E38" s="13" t="s">
        <v>86</v>
      </c>
    </row>
    <row r="39" spans="1:5" x14ac:dyDescent="0.25">
      <c r="A39" s="29" t="s">
        <v>28</v>
      </c>
      <c r="B39" s="3">
        <v>39</v>
      </c>
      <c r="C39" s="3">
        <v>65</v>
      </c>
      <c r="D39" s="119">
        <f t="shared" si="1"/>
        <v>104</v>
      </c>
      <c r="E39" s="13" t="s">
        <v>87</v>
      </c>
    </row>
    <row r="40" spans="1:5" x14ac:dyDescent="0.25">
      <c r="A40" s="105" t="s">
        <v>29</v>
      </c>
      <c r="B40" s="106">
        <v>2</v>
      </c>
      <c r="C40" s="106">
        <v>20</v>
      </c>
      <c r="D40" s="118">
        <f t="shared" si="1"/>
        <v>22</v>
      </c>
      <c r="E40" s="13" t="s">
        <v>88</v>
      </c>
    </row>
    <row r="41" spans="1:5" x14ac:dyDescent="0.25">
      <c r="A41" s="29" t="s">
        <v>30</v>
      </c>
      <c r="B41" s="3">
        <v>22</v>
      </c>
      <c r="C41" s="3">
        <v>13</v>
      </c>
      <c r="D41" s="119">
        <f t="shared" si="1"/>
        <v>35</v>
      </c>
      <c r="E41" s="13" t="s">
        <v>89</v>
      </c>
    </row>
    <row r="42" spans="1:5" ht="8.25" customHeight="1" x14ac:dyDescent="0.25">
      <c r="A42" s="38"/>
      <c r="B42" s="47"/>
      <c r="C42" s="47"/>
      <c r="D42" s="47"/>
    </row>
    <row r="43" spans="1:5" ht="15.75" x14ac:dyDescent="0.25">
      <c r="A43" s="104" t="s">
        <v>51</v>
      </c>
      <c r="B43" s="95">
        <f>B10+B11+B12+B13+B14+B15+B16+B17+B18+B19+B20+B21+B22+B23+B24+B25+B26+B27+B28+B29+B30+B31+B32+B33+B34+B35+B36+B37+B38+B39+B40+B41</f>
        <v>1972</v>
      </c>
      <c r="C43" s="95">
        <f>C10+C11+C12+C13+C14+C15+C16+C17+C18+C19+C20+C21+C22+C23+C24+C25+C26+C27+C28+C29+C30+C31+C32+C33+C34+C35+C36+C37+C38+C39+C40+C41</f>
        <v>1557</v>
      </c>
      <c r="D43" s="95">
        <f>D10+D11+D12+D13+D14+D15+D16+D17+D18+D19+D20+D21+D22+D23+D24+D25+D26+D27+D28+D29+D30+D31+D32+D33+D34+D35+D36+D37+D38+D39+D40+D41</f>
        <v>3529</v>
      </c>
    </row>
    <row r="44" spans="1:5" x14ac:dyDescent="0.25">
      <c r="B44" s="20">
        <f>B43*100/$D$43</f>
        <v>55.879852649475772</v>
      </c>
      <c r="C44" s="20">
        <f>C43*100/$D$43</f>
        <v>44.120147350524228</v>
      </c>
      <c r="D44" s="14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Administrador</cp:lastModifiedBy>
  <cp:lastPrinted>2010-04-28T19:26:02Z</cp:lastPrinted>
  <dcterms:created xsi:type="dcterms:W3CDTF">2008-04-22T18:41:03Z</dcterms:created>
  <dcterms:modified xsi:type="dcterms:W3CDTF">2019-03-01T19:03:53Z</dcterms:modified>
</cp:coreProperties>
</file>