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105" windowWidth="13980" windowHeight="7755"/>
  </bookViews>
  <sheets>
    <sheet name="4.1" sheetId="1" r:id="rId1"/>
    <sheet name="4.2" sheetId="2" r:id="rId2"/>
    <sheet name="4.3" sheetId="3" r:id="rId3"/>
  </sheets>
  <calcPr calcId="171027"/>
</workbook>
</file>

<file path=xl/calcChain.xml><?xml version="1.0" encoding="utf-8"?>
<calcChain xmlns="http://schemas.openxmlformats.org/spreadsheetml/2006/main">
  <c r="E17" i="3" l="1"/>
  <c r="C17" i="3" l="1"/>
  <c r="D17" i="3"/>
  <c r="F17" i="3"/>
  <c r="G15" i="3"/>
  <c r="I12" i="3" s="1"/>
  <c r="G7" i="3"/>
  <c r="G8" i="3"/>
  <c r="G11" i="3"/>
  <c r="I10" i="3" s="1"/>
  <c r="G13" i="3"/>
  <c r="G12" i="3"/>
  <c r="G14" i="3"/>
  <c r="G9" i="3"/>
  <c r="G10" i="3"/>
  <c r="C27" i="1"/>
  <c r="I9" i="3" l="1"/>
  <c r="I11" i="3"/>
  <c r="I8" i="3"/>
  <c r="G17" i="3"/>
  <c r="E18" i="3" s="1"/>
  <c r="E14" i="2"/>
  <c r="C14" i="2"/>
  <c r="F8" i="2" l="1"/>
  <c r="F10" i="2"/>
  <c r="D12" i="2"/>
  <c r="D6" i="2"/>
  <c r="I13" i="3"/>
  <c r="J8" i="3" s="1"/>
  <c r="F18" i="3"/>
  <c r="D18" i="3"/>
  <c r="C18" i="3"/>
  <c r="F12" i="2"/>
  <c r="F6" i="2"/>
  <c r="D8" i="2"/>
  <c r="D10" i="2"/>
  <c r="C21" i="1"/>
  <c r="C8" i="1"/>
  <c r="G18" i="3" l="1"/>
  <c r="J10" i="3"/>
  <c r="J12" i="3"/>
  <c r="J11" i="3"/>
  <c r="D14" i="2"/>
  <c r="F14" i="2"/>
  <c r="C15" i="1"/>
  <c r="C31" i="1" s="1"/>
  <c r="J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<sst xmlns="http://schemas.openxmlformats.org/spreadsheetml/2006/main" count="93" uniqueCount="69">
  <si>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</si>
  <si>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</si>
  <si>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</si>
  <si>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</si>
  <si>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</si>
  <si>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</si>
  <si>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</si>
  <si>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</si>
  <si>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</si>
  <si>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</si>
  <si>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</si>
  <si>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</si>
  <si>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</si>
  <si>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</si>
  <si>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</si>
  <si>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</si>
  <si>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</si>
  <si>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</si>
  <si>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</si>
  <si>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</si>
  <si>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</si>
  <si>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</si>
  <si>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</si>
  <si>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</si>
  <si>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</si>
  <si>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</si>
  <si>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</si>
  <si>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</si>
  <si>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</si>
  <si>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</si>
  <si>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</si>
  <si>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</si>
  <si>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</si>
  <si>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</si>
  <si>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</si>
  <si>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</si>
  <si>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</si>
  <si>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</si>
  <si>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</si>
  <si>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</si>
  <si>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</si>
  <si>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</si>
  <si>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</si>
  <si>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</si>
  <si>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</si>
  <si>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</si>
  <si>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</si>
  <si>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</si>
  <si>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</si>
  <si>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</si>
  <si>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</si>
  <si>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</si>
  <si>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</si>
  <si>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</si>
  <si>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</si>
  <si>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</si>
  <si>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</si>
  <si>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</si>
  <si>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</si>
  <si>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</si>
  <si>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</si>
  <si>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</si>
  <si>
    <t>Ciudad de México</t>
  </si>
  <si>
    <t>S-4</t>
  </si>
  <si>
    <t>S-5</t>
  </si>
  <si>
    <t>R-3</t>
  </si>
  <si>
    <t>R-4</t>
  </si>
  <si>
    <t>R-5</t>
  </si>
  <si>
    <t>R-6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</si>
</sst>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7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Fill="1"/>
    <xf numFmtId="0" fontId="0" fillId="0" borderId="0" xfId="0" applyFill="1"/>
    <xf numFmtId="2" fontId="17" fillId="0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164" fontId="16" fillId="35" borderId="0" xfId="28" applyNumberFormat="1" applyFont="1" applyFill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6" fillId="35" borderId="0" xfId="0" applyFont="1" applyFill="1"/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17" fillId="0" borderId="0" xfId="0" applyFont="1"/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2017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5FB-4622-A0B6-9155B56C765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5FB-4622-A0B6-9155B56C76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8180EA-9FE2-4C27-8948-93104095E8F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5FB-4622-A0B6-9155B56C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C11311-EADE-4AFF-90D4-E1ECAC5005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FB-4622-A0B6-9155B56C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30.445054594214927</c:v>
                </c:pt>
                <c:pt idx="1">
                  <c:v>69.554945405785077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B-4622-A0B6-9155B56C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2017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42</c:v>
                </c:pt>
                <c:pt idx="1">
                  <c:v>33</c:v>
                </c:pt>
                <c:pt idx="2">
                  <c:v>15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D-492E-B20B-B6FEB1F4CDC6}"/>
            </c:ext>
          </c:extLst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3"/>
              <c:layout>
                <c:manualLayout>
                  <c:x val="-2.5062656641604009E-3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D-492E-B20B-B6FEB1F4C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95</c:v>
                </c:pt>
                <c:pt idx="1">
                  <c:v>506</c:v>
                </c:pt>
                <c:pt idx="2">
                  <c:v>893</c:v>
                </c:pt>
                <c:pt idx="3">
                  <c:v>45489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D-492E-B20B-B6FEB1F4C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902384"/>
        <c:axId val="210874680"/>
      </c:barChart>
      <c:catAx>
        <c:axId val="21090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0874680"/>
        <c:crosses val="autoZero"/>
        <c:auto val="1"/>
        <c:lblAlgn val="ctr"/>
        <c:lblOffset val="100"/>
        <c:noMultiLvlLbl val="0"/>
      </c:catAx>
      <c:valAx>
        <c:axId val="210874680"/>
        <c:scaling>
          <c:orientation val="minMax"/>
          <c:max val="5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0902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2017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84776902887139"/>
          <c:y val="0.18518518518518517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884-4BE4-A272-EE9495C8CF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884-4BE4-A272-EE9495C8CFD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84-4BE4-A272-EE9495C8CF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84-4BE4-A272-EE9495C8CFD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AE848DC-E7F9-4EEB-8F48-2494229472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84-4BE4-A272-EE9495C8CF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149F8B-5015-4726-B77A-EA39CDDBD1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84-4BE4-A272-EE9495C8CF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D585C5-84F6-4266-A48F-EF745FAEFD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84-4BE4-A272-EE9495C8CF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C26C90-D435-4D5B-A288-56B21E429D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84-4BE4-A272-EE9495C8C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32.307692307692307</c:v>
                </c:pt>
                <c:pt idx="1">
                  <c:v>25.384615384615383</c:v>
                </c:pt>
                <c:pt idx="2">
                  <c:v>11.538461538461538</c:v>
                </c:pt>
                <c:pt idx="3">
                  <c:v>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4-4BE4-A272-EE9495C8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2017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8067-403F-84F6-75C3B9860B74}"/>
              </c:ext>
            </c:extLst>
          </c:dPt>
          <c:dPt>
            <c:idx val="1"/>
            <c:bubble3D val="0"/>
            <c:explosion val="2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067-403F-84F6-75C3B9860B74}"/>
              </c:ext>
            </c:extLst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67-403F-84F6-75C3B9860B7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67-403F-84F6-75C3B9860B74}"/>
              </c:ext>
            </c:extLst>
          </c:dPt>
          <c:dLbls>
            <c:dLbl>
              <c:idx val="0"/>
              <c:layout>
                <c:manualLayout>
                  <c:x val="-8.5169510061242348E-2"/>
                  <c:y val="1.985491396908719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67-403F-84F6-75C3B9860B74}"/>
                </c:ext>
              </c:extLst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67-403F-84F6-75C3B9860B74}"/>
                </c:ext>
              </c:extLst>
            </c:dLbl>
            <c:dLbl>
              <c:idx val="2"/>
              <c:layout>
                <c:manualLayout>
                  <c:x val="6.4349190726159231E-2"/>
                  <c:y val="2.9078448527267382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1.9%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83333333333324E-2"/>
                      <c:h val="7.6064814814814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067-403F-84F6-75C3B9860B74}"/>
                </c:ext>
              </c:extLst>
            </c:dLbl>
            <c:dLbl>
              <c:idx val="3"/>
              <c:layout>
                <c:manualLayout>
                  <c:x val="7.58005249343832E-3"/>
                  <c:y val="-9.060185185185185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96.8%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67-403F-84F6-75C3B9860B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0.20220079603260754</c:v>
                </c:pt>
                <c:pt idx="1">
                  <c:v>1.0769852925526253</c:v>
                </c:pt>
                <c:pt idx="2">
                  <c:v>1.9006874827065108</c:v>
                </c:pt>
                <c:pt idx="3">
                  <c:v>96.820126428708249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7-403F-84F6-75C3B986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2017</a:t>
            </a:r>
            <a:endParaRPr lang="es-ES" sz="1050"/>
          </a:p>
        </c:rich>
      </c:tx>
      <c:layout>
        <c:manualLayout>
          <c:xMode val="edge"/>
          <c:yMode val="edge"/>
          <c:x val="8.21251093613298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4074074074074073"/>
          <c:w val="0.43888888888888894"/>
          <c:h val="0.7314814814814816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78-4886-BC8B-9BBC5A6F710C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B78-4886-BC8B-9BBC5A6F7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BB78-4886-BC8B-9BBC5A6F710C}"/>
              </c:ext>
            </c:extLst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BB78-4886-BC8B-9BBC5A6F710C}"/>
              </c:ext>
            </c:extLst>
          </c:dPt>
          <c:dPt>
            <c:idx val="4"/>
            <c:bubble3D val="0"/>
            <c:spPr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78-4886-BC8B-9BBC5A6F710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1AC0C3-5766-48DB-9F3A-21F3801E40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78-4886-BC8B-9BBC5A6F71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1D6E9E-F9BD-4CFA-9324-BEAA5B6BBE1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78-4886-BC8B-9BBC5A6F71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12E4A0-893C-4532-80EC-94DAF1999F0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78-4886-BC8B-9BBC5A6F71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F546FA-0267-45FB-815C-7D72E3FD3C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78-4886-BC8B-9BBC5A6F710C}"/>
                </c:ext>
              </c:extLst>
            </c:dLbl>
            <c:dLbl>
              <c:idx val="4"/>
              <c:layout>
                <c:manualLayout>
                  <c:x val="-7.4976924759405053E-2"/>
                  <c:y val="1.4305555555555556E-2"/>
                </c:manualLayout>
              </c:layout>
              <c:tx>
                <c:rich>
                  <a:bodyPr/>
                  <a:lstStyle/>
                  <a:p>
                    <a:fld id="{1BA9E58E-2742-4293-8158-729C699D85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B78-4886-BC8B-9BBC5A6F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'4.3'!$H$8:$H$12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'4.3'!$J$8:$J$12</c:f>
              <c:numCache>
                <c:formatCode>0.00</c:formatCode>
                <c:ptCount val="5"/>
                <c:pt idx="0">
                  <c:v>11.542472809314008</c:v>
                </c:pt>
                <c:pt idx="1">
                  <c:v>18.88</c:v>
                </c:pt>
                <c:pt idx="2">
                  <c:v>0.40014473320137073</c:v>
                </c:pt>
                <c:pt idx="3">
                  <c:v>69.154800672583704</c:v>
                </c:pt>
                <c:pt idx="4">
                  <c:v>2.7669582614988399E-2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78-4886-BC8B-9BBC5A6F71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21325459317586"/>
          <c:y val="0.31143810148731405"/>
          <c:w val="0.24767563429571304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2017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1481481481481483"/>
          <c:w val="0.40833333333333327"/>
          <c:h val="0.6805555555555554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DF6-4298-BE58-0CACF7CE2F9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0DF6-4298-BE58-0CACF7CE2F96}"/>
              </c:ext>
            </c:extLst>
          </c:dPt>
          <c:dPt>
            <c:idx val="2"/>
            <c:bubble3D val="0"/>
            <c:explosion val="12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DF6-4298-BE58-0CACF7CE2F96}"/>
              </c:ext>
            </c:extLst>
          </c:dPt>
          <c:dPt>
            <c:idx val="3"/>
            <c:bubble3D val="0"/>
            <c:spPr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DF6-4298-BE58-0CACF7CE2F96}"/>
              </c:ext>
            </c:extLst>
          </c:dPt>
          <c:dLbls>
            <c:dLbl>
              <c:idx val="0"/>
              <c:layout>
                <c:manualLayout>
                  <c:x val="-3.7721128608923883E-2"/>
                  <c:y val="9.8539297171186896E-2"/>
                </c:manualLayout>
              </c:layout>
              <c:tx>
                <c:rich>
                  <a:bodyPr/>
                  <a:lstStyle/>
                  <a:p>
                    <a:fld id="{10DF0163-11B0-442E-B9FD-9E5A14586D6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F6-4298-BE58-0CACF7CE2F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2A5F05-FD01-4514-B0B8-6F4B76B2AC9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DF6-4298-BE58-0CACF7CE2F96}"/>
                </c:ext>
              </c:extLst>
            </c:dLbl>
            <c:dLbl>
              <c:idx val="2"/>
              <c:layout>
                <c:manualLayout>
                  <c:x val="-5.4245188101487311E-2"/>
                  <c:y val="-1.8844779819189268E-2"/>
                </c:manualLayout>
              </c:layout>
              <c:tx>
                <c:rich>
                  <a:bodyPr/>
                  <a:lstStyle/>
                  <a:p>
                    <a:fld id="{372ACC2B-DC96-4E68-A049-D75D5F91471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DF6-4298-BE58-0CACF7CE2F96}"/>
                </c:ext>
              </c:extLst>
            </c:dLbl>
            <c:dLbl>
              <c:idx val="3"/>
              <c:layout>
                <c:manualLayout>
                  <c:x val="6.4386482939632492E-2"/>
                  <c:y val="-9.10881452318460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6-4298-BE58-0CACF7CE2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'4.3'!$C$4:$F$4</c:f>
              <c:strCache>
                <c:ptCount val="4"/>
                <c:pt idx="0">
                  <c:v>Baja California</c:v>
                </c:pt>
                <c:pt idx="1">
                  <c:v>Ciudad de México</c:v>
                </c:pt>
                <c:pt idx="2">
                  <c:v>Nuevo León</c:v>
                </c:pt>
                <c:pt idx="3">
                  <c:v>Quintana Roo</c:v>
                </c:pt>
              </c:strCache>
            </c:strRef>
          </c:cat>
          <c:val>
            <c:numRef>
              <c:f>'4.3'!$C$18:$F$18</c:f>
              <c:numCache>
                <c:formatCode>0.00</c:formatCode>
                <c:ptCount val="4"/>
                <c:pt idx="0">
                  <c:v>7.0280739842070536</c:v>
                </c:pt>
                <c:pt idx="1">
                  <c:v>92.295085456441697</c:v>
                </c:pt>
                <c:pt idx="2">
                  <c:v>0.66194155332779947</c:v>
                </c:pt>
                <c:pt idx="3">
                  <c:v>1.4899006023455293E-2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6-4298-BE58-0CACF7C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952821522309713"/>
          <c:y val="0.40201006124234473"/>
          <c:w val="0.26484295713035871"/>
          <c:h val="0.346143190434529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5</xdr:row>
      <xdr:rowOff>47625</xdr:rowOff>
    </xdr:from>
    <xdr:to>
      <xdr:col>9</xdr:col>
      <xdr:colOff>76200</xdr:colOff>
      <xdr:row>29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9525</xdr:rowOff>
    </xdr:from>
    <xdr:to>
      <xdr:col>3</xdr:col>
      <xdr:colOff>771525</xdr:colOff>
      <xdr:row>32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971550</xdr:colOff>
      <xdr:row>18</xdr:row>
      <xdr:rowOff>0</xdr:rowOff>
    </xdr:from>
    <xdr:to>
      <xdr:col>8</xdr:col>
      <xdr:colOff>533400</xdr:colOff>
      <xdr:row>32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A50" sqref="A50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30" t="s">
        <v>48</v>
      </c>
    </row>
    <row r="3" spans="1:7" s="11" customFormat="1" ht="15.75" x14ac:dyDescent="0.25">
      <c r="A3" s="1"/>
    </row>
    <row r="4" spans="1:7" ht="17.25" x14ac:dyDescent="0.3">
      <c r="A4" s="30" t="s">
        <v>50</v>
      </c>
      <c r="B4" s="31"/>
      <c r="C4" s="31"/>
      <c r="D4" s="31"/>
    </row>
    <row r="6" spans="1:7" ht="31.5" x14ac:dyDescent="0.25">
      <c r="A6" s="2" t="s">
        <v>0</v>
      </c>
      <c r="B6" s="2" t="s">
        <v>1</v>
      </c>
      <c r="C6" s="3" t="s">
        <v>43</v>
      </c>
      <c r="D6" s="4" t="s">
        <v>2</v>
      </c>
    </row>
    <row r="7" spans="1:7" ht="12.75" customHeight="1" x14ac:dyDescent="0.25">
      <c r="A7" s="5"/>
      <c r="B7" s="6"/>
      <c r="C7" s="7"/>
      <c r="D7" s="7"/>
    </row>
    <row r="8" spans="1:7" x14ac:dyDescent="0.25">
      <c r="A8" s="44" t="s">
        <v>3</v>
      </c>
      <c r="B8" s="44"/>
      <c r="C8" s="45">
        <f>SUM(C9:C13)</f>
        <v>14304</v>
      </c>
      <c r="D8" s="46">
        <f>C8/C$31*100</f>
        <v>30.445054594214927</v>
      </c>
      <c r="F8" s="11"/>
      <c r="G8" s="11"/>
    </row>
    <row r="9" spans="1:7" x14ac:dyDescent="0.25">
      <c r="A9" s="5" t="s">
        <v>4</v>
      </c>
      <c r="B9" s="43" t="s">
        <v>51</v>
      </c>
      <c r="C9" s="7">
        <v>2566</v>
      </c>
      <c r="D9" s="38"/>
      <c r="F9" s="12"/>
      <c r="G9" s="13"/>
    </row>
    <row r="10" spans="1:7" x14ac:dyDescent="0.25">
      <c r="A10" s="5" t="s">
        <v>24</v>
      </c>
      <c r="B10" s="43" t="s">
        <v>52</v>
      </c>
      <c r="C10" s="7">
        <v>2857</v>
      </c>
      <c r="D10" s="38"/>
      <c r="F10" s="12"/>
      <c r="G10" s="13"/>
    </row>
    <row r="11" spans="1:7" x14ac:dyDescent="0.25">
      <c r="A11" s="5" t="s">
        <v>5</v>
      </c>
      <c r="B11" s="43" t="s">
        <v>53</v>
      </c>
      <c r="C11" s="7">
        <v>125</v>
      </c>
      <c r="D11" s="38"/>
      <c r="F11" s="12"/>
      <c r="G11" s="13"/>
    </row>
    <row r="12" spans="1:7" x14ac:dyDescent="0.25">
      <c r="A12" s="5" t="s">
        <v>6</v>
      </c>
      <c r="B12" s="43" t="s">
        <v>54</v>
      </c>
      <c r="C12" s="7">
        <v>8743</v>
      </c>
      <c r="D12" s="38"/>
      <c r="F12" s="12"/>
      <c r="G12" s="13"/>
    </row>
    <row r="13" spans="1:7" x14ac:dyDescent="0.25">
      <c r="A13" s="5" t="s">
        <v>7</v>
      </c>
      <c r="B13" s="6"/>
      <c r="C13" s="7">
        <v>13</v>
      </c>
      <c r="D13" s="38"/>
      <c r="F13" s="12"/>
      <c r="G13" s="13"/>
    </row>
    <row r="14" spans="1:7" ht="8.25" customHeight="1" x14ac:dyDescent="0.25">
      <c r="A14" s="5"/>
      <c r="B14" s="6"/>
      <c r="C14" s="7"/>
      <c r="D14" s="8"/>
      <c r="F14" s="12"/>
      <c r="G14" s="13"/>
    </row>
    <row r="15" spans="1:7" x14ac:dyDescent="0.25">
      <c r="A15" s="44" t="s">
        <v>8</v>
      </c>
      <c r="B15" s="44"/>
      <c r="C15" s="45">
        <f>C21+C27</f>
        <v>32679</v>
      </c>
      <c r="D15" s="46">
        <f>C15/C$31*100</f>
        <v>69.554945405785077</v>
      </c>
      <c r="F15" s="12"/>
      <c r="G15" s="13"/>
    </row>
    <row r="16" spans="1:7" x14ac:dyDescent="0.25">
      <c r="A16" s="5" t="s">
        <v>9</v>
      </c>
      <c r="B16" s="6" t="s">
        <v>55</v>
      </c>
      <c r="C16" s="7">
        <v>768</v>
      </c>
      <c r="D16" s="8"/>
      <c r="F16" s="12"/>
      <c r="G16" s="13"/>
    </row>
    <row r="17" spans="1:7" x14ac:dyDescent="0.25">
      <c r="A17" s="5" t="s">
        <v>10</v>
      </c>
      <c r="B17" s="6" t="s">
        <v>56</v>
      </c>
      <c r="C17" s="7">
        <v>31505</v>
      </c>
      <c r="D17" s="8"/>
      <c r="F17" s="12"/>
      <c r="G17" s="13"/>
    </row>
    <row r="18" spans="1:7" x14ac:dyDescent="0.25">
      <c r="A18" s="5" t="s">
        <v>11</v>
      </c>
      <c r="B18" s="6" t="s">
        <v>57</v>
      </c>
      <c r="C18" s="7">
        <v>218</v>
      </c>
      <c r="D18" s="8"/>
      <c r="F18" s="12"/>
      <c r="G18" s="13"/>
    </row>
    <row r="19" spans="1:7" hidden="1" x14ac:dyDescent="0.25">
      <c r="A19" s="5" t="s">
        <v>12</v>
      </c>
      <c r="B19" s="6" t="s">
        <v>63</v>
      </c>
      <c r="C19" s="7"/>
      <c r="D19" s="8"/>
      <c r="F19" s="12"/>
      <c r="G19" s="13"/>
    </row>
    <row r="20" spans="1:7" hidden="1" x14ac:dyDescent="0.25">
      <c r="A20" s="5" t="s">
        <v>13</v>
      </c>
      <c r="B20" s="6" t="s">
        <v>64</v>
      </c>
      <c r="C20" s="7"/>
      <c r="D20" s="8"/>
      <c r="F20" s="12"/>
      <c r="G20" s="13"/>
    </row>
    <row r="21" spans="1:7" x14ac:dyDescent="0.25">
      <c r="A21" s="5" t="s">
        <v>14</v>
      </c>
      <c r="B21" s="43" t="s">
        <v>44</v>
      </c>
      <c r="C21" s="7">
        <f>SUM(C16:C20)</f>
        <v>32491</v>
      </c>
      <c r="D21" s="38">
        <f>C21*100/C15</f>
        <v>99.42470699837817</v>
      </c>
      <c r="F21" s="12"/>
      <c r="G21" s="13"/>
    </row>
    <row r="22" spans="1:7" x14ac:dyDescent="0.25">
      <c r="A22" s="5" t="s">
        <v>15</v>
      </c>
      <c r="B22" s="6" t="s">
        <v>58</v>
      </c>
      <c r="C22" s="7">
        <v>188</v>
      </c>
      <c r="D22" s="8"/>
      <c r="F22" s="12"/>
      <c r="G22" s="13"/>
    </row>
    <row r="23" spans="1:7" hidden="1" x14ac:dyDescent="0.25">
      <c r="A23" s="5" t="s">
        <v>16</v>
      </c>
      <c r="B23" s="6" t="s">
        <v>65</v>
      </c>
      <c r="C23" s="7"/>
      <c r="D23" s="8"/>
    </row>
    <row r="24" spans="1:7" hidden="1" x14ac:dyDescent="0.25">
      <c r="A24" s="5" t="s">
        <v>17</v>
      </c>
      <c r="B24" s="6" t="s">
        <v>66</v>
      </c>
      <c r="C24" s="7"/>
      <c r="D24" s="8"/>
    </row>
    <row r="25" spans="1:7" hidden="1" x14ac:dyDescent="0.25">
      <c r="A25" s="5" t="s">
        <v>18</v>
      </c>
      <c r="B25" s="6" t="s">
        <v>67</v>
      </c>
      <c r="C25" s="7"/>
      <c r="D25" s="8"/>
    </row>
    <row r="26" spans="1:7" hidden="1" x14ac:dyDescent="0.25">
      <c r="A26" s="5" t="s">
        <v>19</v>
      </c>
      <c r="B26" s="6" t="s">
        <v>68</v>
      </c>
      <c r="C26" s="7"/>
      <c r="D26" s="8"/>
    </row>
    <row r="27" spans="1:7" x14ac:dyDescent="0.25">
      <c r="A27" s="5" t="s">
        <v>20</v>
      </c>
      <c r="B27" s="43" t="s">
        <v>45</v>
      </c>
      <c r="C27" s="7">
        <f>C22</f>
        <v>188</v>
      </c>
      <c r="D27" s="38">
        <f>C27*100/C15</f>
        <v>0.57529300162183661</v>
      </c>
    </row>
    <row r="28" spans="1:7" hidden="1" x14ac:dyDescent="0.25">
      <c r="A28" s="5"/>
      <c r="B28" s="6"/>
      <c r="C28" s="7"/>
      <c r="D28" s="8"/>
    </row>
    <row r="29" spans="1:7" hidden="1" x14ac:dyDescent="0.25">
      <c r="A29" s="44" t="s">
        <v>21</v>
      </c>
      <c r="B29" s="44" t="s">
        <v>22</v>
      </c>
      <c r="C29" s="45"/>
      <c r="D29" s="46">
        <f>C29/C$31*100</f>
        <v>0</v>
      </c>
    </row>
    <row r="30" spans="1:7" ht="11.25" customHeight="1" x14ac:dyDescent="0.25">
      <c r="A30" s="5"/>
      <c r="B30" s="6"/>
      <c r="C30" s="7"/>
      <c r="D30" s="8"/>
    </row>
    <row r="31" spans="1:7" ht="15.75" x14ac:dyDescent="0.25">
      <c r="A31" s="9" t="s">
        <v>23</v>
      </c>
      <c r="B31" s="9"/>
      <c r="C31" s="10">
        <f>C8+C15+C29</f>
        <v>46983</v>
      </c>
      <c r="D31" s="10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K54" sqref="K54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30" t="s">
        <v>47</v>
      </c>
      <c r="B2" s="31"/>
      <c r="C2" s="31"/>
      <c r="D2" s="31"/>
      <c r="E2" s="31"/>
    </row>
    <row r="3" spans="1:6" ht="15" customHeight="1" x14ac:dyDescent="0.25"/>
    <row r="4" spans="1:6" ht="32.25" customHeight="1" x14ac:dyDescent="0.25">
      <c r="A4" s="20" t="s">
        <v>25</v>
      </c>
      <c r="B4" s="21" t="s">
        <v>26</v>
      </c>
      <c r="C4" s="20" t="s">
        <v>27</v>
      </c>
      <c r="D4" s="20" t="s">
        <v>2</v>
      </c>
      <c r="E4" s="20" t="s">
        <v>28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47" t="s">
        <v>29</v>
      </c>
      <c r="B6" s="48" t="s">
        <v>30</v>
      </c>
      <c r="C6" s="49">
        <v>42</v>
      </c>
      <c r="D6" s="50">
        <f>C6*100/$C$14</f>
        <v>32.307692307692307</v>
      </c>
      <c r="E6" s="49">
        <v>95</v>
      </c>
      <c r="F6" s="50">
        <f>E6*100/$E$14</f>
        <v>0.20220079603260754</v>
      </c>
    </row>
    <row r="7" spans="1:6" ht="9.75" customHeight="1" x14ac:dyDescent="0.25">
      <c r="A7" s="14"/>
      <c r="B7" s="37"/>
      <c r="C7" s="15"/>
      <c r="D7" s="16"/>
      <c r="E7" s="15"/>
      <c r="F7" s="16"/>
    </row>
    <row r="8" spans="1:6" x14ac:dyDescent="0.25">
      <c r="A8" s="47" t="s">
        <v>31</v>
      </c>
      <c r="B8" s="48" t="s">
        <v>32</v>
      </c>
      <c r="C8" s="49">
        <v>33</v>
      </c>
      <c r="D8" s="50">
        <f>C8*100/$C$14</f>
        <v>25.384615384615383</v>
      </c>
      <c r="E8" s="49">
        <v>506</v>
      </c>
      <c r="F8" s="50">
        <f>E8*100/$E$14</f>
        <v>1.0769852925526253</v>
      </c>
    </row>
    <row r="9" spans="1:6" ht="10.5" customHeight="1" x14ac:dyDescent="0.25">
      <c r="A9" s="14"/>
      <c r="B9" s="37"/>
      <c r="C9" s="15"/>
      <c r="D9" s="16"/>
      <c r="E9" s="15"/>
      <c r="F9" s="16"/>
    </row>
    <row r="10" spans="1:6" x14ac:dyDescent="0.25">
      <c r="A10" s="47" t="s">
        <v>33</v>
      </c>
      <c r="B10" s="48" t="s">
        <v>34</v>
      </c>
      <c r="C10" s="49">
        <v>15</v>
      </c>
      <c r="D10" s="50">
        <f>C10*100/$C$14</f>
        <v>11.538461538461538</v>
      </c>
      <c r="E10" s="49">
        <v>893</v>
      </c>
      <c r="F10" s="50">
        <f>E10*100/$E$14</f>
        <v>1.9006874827065108</v>
      </c>
    </row>
    <row r="11" spans="1:6" ht="9.75" customHeight="1" x14ac:dyDescent="0.25">
      <c r="A11" s="14"/>
      <c r="B11" s="37"/>
      <c r="C11" s="15"/>
      <c r="D11" s="16"/>
      <c r="E11" s="15"/>
      <c r="F11" s="16"/>
    </row>
    <row r="12" spans="1:6" x14ac:dyDescent="0.25">
      <c r="A12" s="47" t="s">
        <v>35</v>
      </c>
      <c r="B12" s="48" t="s">
        <v>61</v>
      </c>
      <c r="C12" s="49">
        <v>40</v>
      </c>
      <c r="D12" s="50">
        <f>C12*100/$C$14</f>
        <v>30.76923076923077</v>
      </c>
      <c r="E12" s="49">
        <v>45489</v>
      </c>
      <c r="F12" s="50">
        <f>E12*100/$E$14</f>
        <v>96.820126428708249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36</v>
      </c>
      <c r="B14" s="22"/>
      <c r="C14" s="21">
        <f>SUM(C6:C12)</f>
        <v>130</v>
      </c>
      <c r="D14" s="21">
        <f t="shared" ref="D14:F14" si="0">SUM(D6:D12)</f>
        <v>100</v>
      </c>
      <c r="E14" s="21">
        <f t="shared" si="0"/>
        <v>46983</v>
      </c>
      <c r="F14" s="2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A62" sqref="A62"/>
    </sheetView>
  </sheetViews>
  <sheetFormatPr baseColWidth="10" defaultRowHeight="15" x14ac:dyDescent="0.25"/>
  <cols>
    <col min="1" max="1" width="28.140625" bestFit="1" customWidth="1"/>
    <col min="2" max="2" width="13.42578125" style="11" customWidth="1"/>
    <col min="3" max="3" width="17.140625" bestFit="1" customWidth="1"/>
    <col min="4" max="4" width="17" bestFit="1" customWidth="1"/>
    <col min="5" max="5" width="14.7109375" style="11" customWidth="1"/>
    <col min="6" max="6" width="15.140625" bestFit="1" customWidth="1"/>
    <col min="7" max="7" width="12.5703125" bestFit="1" customWidth="1"/>
    <col min="8" max="8" width="15.7109375" bestFit="1" customWidth="1"/>
  </cols>
  <sheetData>
    <row r="2" spans="1:12" ht="17.25" x14ac:dyDescent="0.3">
      <c r="A2" s="30" t="s">
        <v>46</v>
      </c>
      <c r="B2" s="31"/>
      <c r="C2" s="31"/>
      <c r="D2" s="31"/>
      <c r="E2" s="31"/>
    </row>
    <row r="3" spans="1:12" s="11" customFormat="1" x14ac:dyDescent="0.25">
      <c r="A3" s="33"/>
      <c r="B3" s="33"/>
      <c r="C3" s="33"/>
      <c r="D3" s="33"/>
      <c r="E3" s="33"/>
      <c r="F3" s="33"/>
      <c r="G3" s="33"/>
    </row>
    <row r="4" spans="1:12" x14ac:dyDescent="0.25">
      <c r="A4" s="56" t="s">
        <v>0</v>
      </c>
      <c r="B4" s="55" t="s">
        <v>1</v>
      </c>
      <c r="C4" s="56" t="s">
        <v>38</v>
      </c>
      <c r="D4" s="55" t="s">
        <v>62</v>
      </c>
      <c r="E4" s="55" t="s">
        <v>60</v>
      </c>
      <c r="F4" s="55" t="s">
        <v>39</v>
      </c>
      <c r="G4" s="55" t="s">
        <v>36</v>
      </c>
      <c r="H4" s="33"/>
      <c r="J4" s="33"/>
    </row>
    <row r="5" spans="1:12" x14ac:dyDescent="0.25">
      <c r="A5" s="56"/>
      <c r="B5" s="55"/>
      <c r="C5" s="56"/>
      <c r="D5" s="55"/>
      <c r="E5" s="55"/>
      <c r="F5" s="55"/>
      <c r="G5" s="55"/>
      <c r="H5" s="33"/>
      <c r="I5" s="33"/>
      <c r="J5" s="33"/>
      <c r="K5" s="33"/>
      <c r="L5" s="33"/>
    </row>
    <row r="6" spans="1:12" s="11" customFormat="1" ht="9.75" customHeight="1" x14ac:dyDescent="0.25">
      <c r="A6" s="34"/>
      <c r="B6" s="34"/>
      <c r="C6" s="35"/>
      <c r="D6" s="35"/>
      <c r="E6" s="35"/>
      <c r="F6" s="35"/>
      <c r="G6" s="35"/>
      <c r="H6" s="33"/>
      <c r="I6" s="33"/>
      <c r="J6" s="33"/>
      <c r="K6" s="33"/>
      <c r="L6" s="33"/>
    </row>
    <row r="7" spans="1:12" s="11" customFormat="1" x14ac:dyDescent="0.25">
      <c r="A7" s="51" t="s">
        <v>4</v>
      </c>
      <c r="B7" s="52" t="s">
        <v>51</v>
      </c>
      <c r="C7" s="53">
        <v>186</v>
      </c>
      <c r="D7" s="53">
        <v>2265</v>
      </c>
      <c r="E7" s="53">
        <v>115</v>
      </c>
      <c r="F7" s="53">
        <v>0</v>
      </c>
      <c r="G7" s="53">
        <f t="shared" ref="G7:G15" si="0">SUM(C7:F7)</f>
        <v>2566</v>
      </c>
      <c r="H7" s="54"/>
      <c r="I7" s="54"/>
      <c r="J7" s="54"/>
      <c r="K7" s="33"/>
      <c r="L7" s="33"/>
    </row>
    <row r="8" spans="1:12" x14ac:dyDescent="0.25">
      <c r="A8" s="32" t="s">
        <v>37</v>
      </c>
      <c r="B8" s="26" t="s">
        <v>59</v>
      </c>
      <c r="C8" s="24">
        <v>220</v>
      </c>
      <c r="D8" s="24">
        <v>2631</v>
      </c>
      <c r="E8" s="24">
        <v>6</v>
      </c>
      <c r="F8" s="24">
        <v>0</v>
      </c>
      <c r="G8" s="24">
        <f t="shared" si="0"/>
        <v>2857</v>
      </c>
      <c r="H8" s="28" t="s">
        <v>40</v>
      </c>
      <c r="I8" s="29">
        <f>G7+G8</f>
        <v>5423</v>
      </c>
      <c r="J8" s="39">
        <f>I8*100/$I$13</f>
        <v>11.542472809314008</v>
      </c>
      <c r="K8" s="33"/>
      <c r="L8" s="33"/>
    </row>
    <row r="9" spans="1:12" s="11" customFormat="1" x14ac:dyDescent="0.25">
      <c r="A9" s="51" t="s">
        <v>5</v>
      </c>
      <c r="B9" s="52" t="s">
        <v>53</v>
      </c>
      <c r="C9" s="53">
        <v>2</v>
      </c>
      <c r="D9" s="53">
        <v>123</v>
      </c>
      <c r="E9" s="53">
        <v>0</v>
      </c>
      <c r="F9" s="53">
        <v>0</v>
      </c>
      <c r="G9" s="53">
        <f t="shared" si="0"/>
        <v>125</v>
      </c>
      <c r="H9" s="28" t="s">
        <v>41</v>
      </c>
      <c r="I9" s="29">
        <f>G9+G10</f>
        <v>8868</v>
      </c>
      <c r="J9" s="39">
        <v>18.88</v>
      </c>
      <c r="K9" s="33"/>
      <c r="L9" s="33"/>
    </row>
    <row r="10" spans="1:12" x14ac:dyDescent="0.25">
      <c r="A10" s="32" t="s">
        <v>6</v>
      </c>
      <c r="B10" s="26" t="s">
        <v>54</v>
      </c>
      <c r="C10" s="24">
        <v>2107</v>
      </c>
      <c r="D10" s="24">
        <v>6536</v>
      </c>
      <c r="E10" s="24">
        <v>100</v>
      </c>
      <c r="F10" s="24">
        <v>0</v>
      </c>
      <c r="G10" s="24">
        <f t="shared" si="0"/>
        <v>8743</v>
      </c>
      <c r="H10" s="28" t="s">
        <v>20</v>
      </c>
      <c r="I10" s="29">
        <f>G11</f>
        <v>188</v>
      </c>
      <c r="J10" s="39">
        <f t="shared" ref="J10:J12" si="1">I10*100/$I$13</f>
        <v>0.40014473320137073</v>
      </c>
      <c r="K10" s="33"/>
      <c r="L10" s="33"/>
    </row>
    <row r="11" spans="1:12" x14ac:dyDescent="0.25">
      <c r="A11" s="51" t="s">
        <v>15</v>
      </c>
      <c r="B11" s="52" t="s">
        <v>58</v>
      </c>
      <c r="C11" s="53">
        <v>31</v>
      </c>
      <c r="D11" s="53">
        <v>157</v>
      </c>
      <c r="E11" s="53">
        <v>0</v>
      </c>
      <c r="F11" s="53">
        <v>0</v>
      </c>
      <c r="G11" s="53">
        <f t="shared" si="0"/>
        <v>188</v>
      </c>
      <c r="H11" s="28" t="s">
        <v>14</v>
      </c>
      <c r="I11" s="29">
        <f>G12+G13+G14</f>
        <v>32491</v>
      </c>
      <c r="J11" s="39">
        <f t="shared" si="1"/>
        <v>69.154800672583704</v>
      </c>
      <c r="K11" s="33"/>
      <c r="L11" s="33"/>
    </row>
    <row r="12" spans="1:12" s="11" customFormat="1" x14ac:dyDescent="0.25">
      <c r="A12" s="32" t="s">
        <v>9</v>
      </c>
      <c r="B12" s="26" t="s">
        <v>55</v>
      </c>
      <c r="C12" s="24">
        <v>13</v>
      </c>
      <c r="D12" s="24">
        <v>755</v>
      </c>
      <c r="E12" s="24">
        <v>0</v>
      </c>
      <c r="F12" s="24">
        <v>0</v>
      </c>
      <c r="G12" s="24">
        <f t="shared" si="0"/>
        <v>768</v>
      </c>
      <c r="H12" s="28" t="s">
        <v>7</v>
      </c>
      <c r="I12" s="29">
        <f>G15</f>
        <v>13</v>
      </c>
      <c r="J12" s="39">
        <f t="shared" si="1"/>
        <v>2.7669582614988399E-2</v>
      </c>
      <c r="K12" s="33"/>
      <c r="L12" s="33"/>
    </row>
    <row r="13" spans="1:12" s="11" customFormat="1" x14ac:dyDescent="0.25">
      <c r="A13" s="51" t="s">
        <v>10</v>
      </c>
      <c r="B13" s="52" t="s">
        <v>56</v>
      </c>
      <c r="C13" s="53">
        <v>722</v>
      </c>
      <c r="D13" s="53">
        <v>30717</v>
      </c>
      <c r="E13" s="53">
        <v>66</v>
      </c>
      <c r="F13" s="53">
        <v>0</v>
      </c>
      <c r="G13" s="53">
        <f t="shared" si="0"/>
        <v>31505</v>
      </c>
      <c r="H13" s="28" t="s">
        <v>42</v>
      </c>
      <c r="I13" s="29">
        <f>SUM(I8:I12)</f>
        <v>46983</v>
      </c>
      <c r="J13" s="27">
        <f>SUM(J8:J12)</f>
        <v>100.00508779771407</v>
      </c>
      <c r="K13" s="33"/>
      <c r="L13" s="33"/>
    </row>
    <row r="14" spans="1:12" x14ac:dyDescent="0.25">
      <c r="A14" s="32" t="s">
        <v>11</v>
      </c>
      <c r="B14" s="26" t="s">
        <v>57</v>
      </c>
      <c r="C14" s="24">
        <v>21</v>
      </c>
      <c r="D14" s="24">
        <v>173</v>
      </c>
      <c r="E14" s="24">
        <v>24</v>
      </c>
      <c r="F14" s="24">
        <v>0</v>
      </c>
      <c r="G14" s="24">
        <f t="shared" si="0"/>
        <v>218</v>
      </c>
      <c r="H14" s="33"/>
      <c r="I14" s="33"/>
      <c r="J14" s="33"/>
      <c r="K14" s="33"/>
      <c r="L14" s="33"/>
    </row>
    <row r="15" spans="1:12" x14ac:dyDescent="0.25">
      <c r="A15" s="51" t="s">
        <v>7</v>
      </c>
      <c r="B15" s="52" t="s">
        <v>49</v>
      </c>
      <c r="C15" s="53">
        <v>0</v>
      </c>
      <c r="D15" s="53">
        <v>6</v>
      </c>
      <c r="E15" s="53">
        <v>0</v>
      </c>
      <c r="F15" s="53">
        <v>7</v>
      </c>
      <c r="G15" s="53">
        <f t="shared" si="0"/>
        <v>13</v>
      </c>
      <c r="H15" s="33"/>
      <c r="I15" s="33"/>
      <c r="J15" s="33"/>
      <c r="K15" s="33"/>
      <c r="L15" s="33"/>
    </row>
    <row r="16" spans="1:12" ht="9.75" customHeight="1" x14ac:dyDescent="0.25">
      <c r="A16" s="34"/>
      <c r="B16" s="34"/>
      <c r="C16" s="36"/>
      <c r="D16" s="36"/>
      <c r="E16" s="36"/>
      <c r="F16" s="36"/>
      <c r="G16" s="36"/>
      <c r="H16" s="33"/>
      <c r="I16" s="33"/>
      <c r="J16" s="33"/>
      <c r="K16" s="33"/>
      <c r="L16" s="33"/>
    </row>
    <row r="17" spans="1:12" x14ac:dyDescent="0.25">
      <c r="A17" s="23" t="s">
        <v>36</v>
      </c>
      <c r="B17" s="23"/>
      <c r="C17" s="25">
        <f t="shared" ref="C17:G17" si="2">SUM(C7:C15)</f>
        <v>3302</v>
      </c>
      <c r="D17" s="25">
        <f t="shared" si="2"/>
        <v>43363</v>
      </c>
      <c r="E17" s="25">
        <f t="shared" si="2"/>
        <v>311</v>
      </c>
      <c r="F17" s="25">
        <f t="shared" si="2"/>
        <v>7</v>
      </c>
      <c r="G17" s="25">
        <f t="shared" si="2"/>
        <v>46983</v>
      </c>
      <c r="H17" s="33"/>
      <c r="I17" s="33"/>
      <c r="J17" s="33"/>
      <c r="K17" s="33"/>
      <c r="L17" s="33"/>
    </row>
    <row r="18" spans="1:12" x14ac:dyDescent="0.25">
      <c r="A18" s="40"/>
      <c r="B18" s="40"/>
      <c r="C18" s="42">
        <f>C17*100/$G$17</f>
        <v>7.0280739842070536</v>
      </c>
      <c r="D18" s="42">
        <f>D17*100/$G$17</f>
        <v>92.295085456441697</v>
      </c>
      <c r="E18" s="42">
        <f>E17*100/$G$17</f>
        <v>0.66194155332779947</v>
      </c>
      <c r="F18" s="42">
        <f>F17*100/$G$17</f>
        <v>1.4899006023455293E-2</v>
      </c>
      <c r="G18" s="27">
        <f>SUM(C18:F18)</f>
        <v>100</v>
      </c>
      <c r="H18" s="33"/>
      <c r="J18" s="33"/>
    </row>
    <row r="19" spans="1:12" x14ac:dyDescent="0.25">
      <c r="A19" s="41"/>
      <c r="B19" s="41"/>
      <c r="C19" s="41"/>
      <c r="D19" s="41"/>
      <c r="E19" s="41"/>
      <c r="F19" s="41"/>
      <c r="J19" s="33"/>
    </row>
    <row r="20" spans="1:12" x14ac:dyDescent="0.25">
      <c r="A20" s="41"/>
      <c r="B20" s="41"/>
      <c r="C20" s="41"/>
      <c r="D20" s="41"/>
      <c r="E20" s="41"/>
      <c r="F20" s="41"/>
      <c r="J20" s="33"/>
    </row>
    <row r="21" spans="1:12" x14ac:dyDescent="0.25">
      <c r="A21" s="41"/>
      <c r="B21" s="41"/>
      <c r="C21" s="41"/>
      <c r="D21" s="41"/>
      <c r="E21" s="41"/>
      <c r="F21" s="41"/>
    </row>
    <row r="22" spans="1:12" x14ac:dyDescent="0.25">
      <c r="A22" s="41"/>
      <c r="B22" s="41"/>
      <c r="C22" s="41"/>
      <c r="D22" s="41"/>
      <c r="E22" s="41"/>
      <c r="F22" s="41"/>
      <c r="J22" s="33"/>
    </row>
    <row r="23" spans="1:12" x14ac:dyDescent="0.25">
      <c r="A23" s="41"/>
      <c r="B23" s="41"/>
      <c r="C23" s="41"/>
      <c r="D23" s="41"/>
      <c r="E23" s="41"/>
      <c r="F23" s="41"/>
    </row>
    <row r="24" spans="1:12" x14ac:dyDescent="0.25">
      <c r="A24" s="41"/>
      <c r="B24" s="41"/>
      <c r="C24" s="41"/>
      <c r="D24" s="41"/>
      <c r="E24" s="41"/>
      <c r="F24" s="41"/>
    </row>
    <row r="25" spans="1:12" x14ac:dyDescent="0.25">
      <c r="A25" s="41"/>
      <c r="B25" s="41"/>
      <c r="C25" s="41"/>
      <c r="D25" s="41"/>
      <c r="E25" s="41"/>
      <c r="F25" s="41"/>
    </row>
    <row r="26" spans="1:12" x14ac:dyDescent="0.25">
      <c r="A26" s="41"/>
      <c r="B26" s="41"/>
      <c r="C26" s="41"/>
      <c r="D26" s="41"/>
      <c r="E26" s="41"/>
      <c r="F26" s="41"/>
    </row>
    <row r="27" spans="1:12" x14ac:dyDescent="0.25">
      <c r="A27" s="41"/>
      <c r="B27" s="41"/>
      <c r="C27" s="41"/>
      <c r="D27" s="41"/>
      <c r="E27" s="41"/>
      <c r="F27" s="41"/>
    </row>
    <row r="28" spans="1:12" x14ac:dyDescent="0.25">
      <c r="A28" s="41"/>
      <c r="B28" s="41"/>
      <c r="C28" s="41"/>
      <c r="D28" s="41"/>
      <c r="E28" s="41"/>
      <c r="F28" s="41"/>
    </row>
    <row r="29" spans="1:12" x14ac:dyDescent="0.25">
      <c r="A29" s="41"/>
      <c r="B29" s="41"/>
      <c r="C29" s="41"/>
      <c r="D29" s="41"/>
      <c r="E29" s="41"/>
      <c r="F29" s="41"/>
    </row>
    <row r="30" spans="1:12" x14ac:dyDescent="0.25">
      <c r="A30" s="41"/>
      <c r="B30" s="41"/>
      <c r="C30" s="41"/>
      <c r="D30" s="41"/>
      <c r="E30" s="41"/>
      <c r="F30" s="41"/>
    </row>
    <row r="31" spans="1:12" x14ac:dyDescent="0.25">
      <c r="A31" s="41"/>
      <c r="B31" s="41"/>
      <c r="C31" s="41"/>
      <c r="D31" s="41"/>
      <c r="E31" s="41"/>
      <c r="F31" s="41"/>
    </row>
    <row r="32" spans="1:12" x14ac:dyDescent="0.25">
      <c r="A32" s="41"/>
      <c r="B32" s="41"/>
      <c r="C32" s="41"/>
      <c r="D32" s="41"/>
      <c r="E32" s="41"/>
      <c r="F32" s="41"/>
    </row>
    <row r="33" spans="1:6" x14ac:dyDescent="0.25">
      <c r="A33" s="41"/>
      <c r="B33" s="41"/>
      <c r="C33" s="41"/>
      <c r="D33" s="41"/>
      <c r="E33" s="41"/>
      <c r="F33" s="41"/>
    </row>
    <row r="34" spans="1:6" x14ac:dyDescent="0.25">
      <c r="A34" s="41"/>
      <c r="B34" s="41"/>
      <c r="C34" s="41"/>
      <c r="D34" s="41"/>
      <c r="E34" s="41"/>
      <c r="F34" s="41"/>
    </row>
    <row r="35" spans="1:6" x14ac:dyDescent="0.25">
      <c r="A35" s="41"/>
      <c r="B35" s="41"/>
      <c r="C35" s="41"/>
      <c r="D35" s="41"/>
      <c r="E35" s="41"/>
      <c r="F35" s="41"/>
    </row>
    <row r="36" spans="1:6" x14ac:dyDescent="0.25">
      <c r="A36" s="41"/>
      <c r="B36" s="41"/>
      <c r="C36" s="41"/>
      <c r="D36" s="41"/>
      <c r="E36" s="41"/>
      <c r="F36" s="41"/>
    </row>
    <row r="37" spans="1:6" x14ac:dyDescent="0.25">
      <c r="B37" s="41"/>
    </row>
    <row r="38" spans="1:6" x14ac:dyDescent="0.25">
      <c r="B38" s="41"/>
    </row>
  </sheetData>
  <mergeCells count="7">
    <mergeCell ref="G4:G5"/>
    <mergeCell ref="F4:F5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r:id="rId1"/>
  <ignoredErrors>
    <ignoredError sqref="J8 F18:G18 C18:D18 J10:J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2018-01-26T00:30:08Z</dcterms:modified>
</cp:coreProperties>
</file>