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0" yWindow="-105" windowWidth="15480" windowHeight="11640"/>
  </bookViews>
  <sheets>
    <sheet name="2.1.1" sheetId="2" r:id="rId1"/>
    <sheet name="2.1.2" sheetId="1" r:id="rId2"/>
    <sheet name="2.1.3" sheetId="3" r:id="rId3"/>
    <sheet name="2.1.4" sheetId="7" r:id="rId4"/>
    <sheet name="2.1.5" sheetId="6" r:id="rId5"/>
    <sheet name="2.1.6" sheetId="5" r:id="rId6"/>
    <sheet name="2.1.7" sheetId="8" r:id="rId7"/>
    <sheet name="2.1.8" sheetId="9" r:id="rId8"/>
    <sheet name="2.2.1" sheetId="4" r:id="rId9"/>
    <sheet name="2.3.1" sheetId="11" r:id="rId10"/>
    <sheet name="2.4.1" sheetId="12" r:id="rId11"/>
  </sheets>
  <externalReferences>
    <externalReference r:id="rId12"/>
  </externalReferences>
  <definedNames>
    <definedName name="_xlnm.Print_Area" localSheetId="10">'2.4.1'!$A$1:$E$51</definedName>
    <definedName name="Materiales_peligrosos">'[1]1.1.3'!#REF!</definedName>
    <definedName name="pro">'[1]1.1.3'!#REF!</definedName>
  </definedNames>
  <calcPr calcId="171027"/>
</workbook>
</file>

<file path=xl/calcChain.xml><?xml version="1.0" encoding="utf-8"?>
<calcChain xmlns="http://schemas.openxmlformats.org/spreadsheetml/2006/main">
  <c r="C17" i="12" l="1"/>
  <c r="E15" i="12" s="1"/>
  <c r="B17" i="12"/>
  <c r="D15" i="12" s="1"/>
  <c r="E14" i="12"/>
  <c r="D14" i="12"/>
  <c r="E12" i="12"/>
  <c r="D12" i="12"/>
  <c r="E10" i="12"/>
  <c r="D10" i="12"/>
  <c r="D11" i="12" l="1"/>
  <c r="D13" i="12"/>
  <c r="D17" i="12" s="1"/>
  <c r="E11" i="12"/>
  <c r="E13" i="12"/>
  <c r="E17" i="12" s="1"/>
  <c r="H54" i="9"/>
  <c r="H53" i="9"/>
  <c r="G54" i="8"/>
  <c r="G53" i="8"/>
  <c r="G8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5" i="8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5" i="9"/>
  <c r="C57" i="9" l="1"/>
  <c r="D57" i="9"/>
  <c r="E57" i="9"/>
  <c r="F57" i="9"/>
  <c r="G57" i="9"/>
  <c r="B57" i="9"/>
  <c r="C57" i="8" l="1"/>
  <c r="D57" i="8"/>
  <c r="E57" i="8"/>
  <c r="F57" i="8"/>
  <c r="B57" i="8"/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9" i="3"/>
  <c r="F8" i="3"/>
  <c r="H57" i="9" l="1"/>
  <c r="G10" i="7" l="1"/>
  <c r="G11" i="7"/>
  <c r="G12" i="7"/>
  <c r="G13" i="7"/>
  <c r="G14" i="7"/>
  <c r="C41" i="5" l="1"/>
  <c r="B4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8" i="5"/>
  <c r="B17" i="2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4" i="1"/>
  <c r="C7" i="1" s="1"/>
  <c r="C41" i="3"/>
  <c r="D41" i="3"/>
  <c r="E41" i="3"/>
  <c r="B41" i="3"/>
  <c r="G8" i="7"/>
  <c r="G9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40" i="7"/>
  <c r="C40" i="7"/>
  <c r="D40" i="7"/>
  <c r="E40" i="7"/>
  <c r="F40" i="7"/>
  <c r="G7" i="7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E40" i="6"/>
  <c r="D40" i="6"/>
  <c r="C40" i="6"/>
  <c r="B40" i="6"/>
  <c r="G57" i="8"/>
  <c r="E17" i="11"/>
  <c r="C17" i="11"/>
  <c r="D11" i="11" s="1"/>
  <c r="F13" i="11" l="1"/>
  <c r="F58" i="8"/>
  <c r="C11" i="2"/>
  <c r="C12" i="2"/>
  <c r="C15" i="2"/>
  <c r="C13" i="2"/>
  <c r="C17" i="2"/>
  <c r="F15" i="11"/>
  <c r="F9" i="11"/>
  <c r="D43" i="4"/>
  <c r="C44" i="4" s="1"/>
  <c r="D9" i="11"/>
  <c r="D13" i="11"/>
  <c r="D15" i="11"/>
  <c r="D41" i="5"/>
  <c r="B42" i="5" s="1"/>
  <c r="H40" i="6"/>
  <c r="C41" i="6" s="1"/>
  <c r="F41" i="3"/>
  <c r="C14" i="1"/>
  <c r="C10" i="1"/>
  <c r="C9" i="1"/>
  <c r="C8" i="1"/>
  <c r="C11" i="1"/>
  <c r="C12" i="1"/>
  <c r="G40" i="7"/>
  <c r="D41" i="7" s="1"/>
  <c r="B58" i="9" l="1"/>
  <c r="G58" i="9"/>
  <c r="D58" i="9"/>
  <c r="C58" i="9"/>
  <c r="F58" i="9"/>
  <c r="E58" i="9"/>
  <c r="C58" i="8"/>
  <c r="D58" i="8"/>
  <c r="B58" i="8"/>
  <c r="F17" i="11"/>
  <c r="B41" i="6"/>
  <c r="E41" i="6"/>
  <c r="D41" i="6"/>
  <c r="G41" i="6"/>
  <c r="F41" i="6"/>
  <c r="C41" i="7"/>
  <c r="B41" i="7"/>
  <c r="F41" i="7"/>
  <c r="C42" i="5"/>
  <c r="D42" i="5" s="1"/>
  <c r="B44" i="4"/>
  <c r="D44" i="4" s="1"/>
  <c r="D17" i="11"/>
  <c r="H58" i="9" l="1"/>
  <c r="G58" i="8"/>
  <c r="G41" i="7"/>
  <c r="H41" i="6"/>
  <c r="O37" i="9"/>
</calcChain>
</file>

<file path=xl/sharedStrings.xml><?xml version="1.0" encoding="utf-8"?>
<sst xmlns="http://schemas.openxmlformats.org/spreadsheetml/2006/main" count="450" uniqueCount="144">
  <si>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</si>
  <si>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</si>
  <si>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</si>
  <si>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</si>
  <si>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</si>
  <si>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</si>
  <si>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</si>
  <si>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</si>
  <si>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</si>
  <si>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</si>
  <si>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</si>
  <si>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</si>
  <si>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</si>
  <si>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</si>
  <si>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</si>
  <si>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</si>
  <si>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</si>
  <si>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</si>
  <si>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</si>
  <si>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</si>
  <si>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</si>
  <si>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</si>
  <si>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</si>
  <si>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</si>
  <si>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</si>
  <si>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</si>
  <si>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</si>
  <si>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</si>
  <si>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</si>
  <si>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</si>
  <si>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</si>
  <si>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</si>
  <si>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</si>
  <si>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</si>
  <si>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</si>
  <si>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</si>
  <si>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</si>
  <si>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</si>
  <si>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</si>
  <si>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</si>
  <si>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</si>
  <si>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</si>
  <si>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</si>
  <si>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</si>
  <si>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</si>
  <si>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</si>
  <si>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</si>
  <si>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</si>
  <si>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</si>
  <si>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</si>
  <si>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</si>
  <si>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</si>
  <si>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</si>
  <si>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</si>
  <si>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</si>
  <si>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</si>
  <si>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1 a 5</t>
  </si>
  <si>
    <t>6 a 30</t>
  </si>
  <si>
    <t>31 a 100</t>
  </si>
  <si>
    <t>más de 100</t>
  </si>
  <si>
    <t xml:space="preserve">Minibús o Microbús                 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</si>
  <si>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</si>
  <si>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</si>
  <si>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</si>
  <si>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</si>
  <si>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</si>
  <si>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</si>
  <si>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</si>
  <si>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</si>
  <si>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</si>
  <si>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</si>
  <si>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</si>
  <si>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</si>
  <si>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</si>
  <si>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</si>
  <si>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</si>
  <si>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</si>
  <si>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</si>
  <si>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</si>
  <si>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</si>
  <si>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</si>
  <si>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</si>
  <si>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</si>
  <si>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</si>
  <si>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</si>
  <si>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</si>
  <si>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TLAX</t>
  </si>
  <si>
    <t>VER</t>
  </si>
  <si>
    <t>YUC</t>
  </si>
  <si>
    <t>ZAC</t>
  </si>
  <si>
    <t>Demanda Atendida</t>
  </si>
  <si>
    <t>Trafico de Pasajeros</t>
  </si>
  <si>
    <t>Modalidad de servicio</t>
  </si>
  <si>
    <t>Turismo</t>
  </si>
  <si>
    <t>2. Transporte Terrestre de Pasajeros, excepto por Ferrocarril</t>
  </si>
  <si>
    <t>Entidad Federativa</t>
  </si>
  <si>
    <t>Tipo de Combustible</t>
  </si>
  <si>
    <t>Personas Físicas</t>
  </si>
  <si>
    <t>Personas Morales</t>
  </si>
  <si>
    <t>Modelo de Vehículo</t>
  </si>
  <si>
    <t>Transportación Terrestre de Pasajeros de y hacia Puertos y Aeropuertos</t>
  </si>
  <si>
    <t xml:space="preserve">2.1.6  Parque Vehicular del Transporte Terrestre de Pasajeros, excepto por Ferrocarril </t>
  </si>
  <si>
    <t>No. de Vehículos</t>
  </si>
  <si>
    <t>Modelo de Vehiculo</t>
  </si>
  <si>
    <t>Tipo de Empresa</t>
  </si>
  <si>
    <t>Estrato en Unidades</t>
  </si>
  <si>
    <t>Número de Empresas</t>
  </si>
  <si>
    <t>Número de Vehículos</t>
  </si>
  <si>
    <t>Modalidad del Servicio</t>
  </si>
  <si>
    <t xml:space="preserve">2.1. Parque Vehicular </t>
  </si>
  <si>
    <t xml:space="preserve">           según Tipo de Persona y Entidad Federativa</t>
  </si>
  <si>
    <t xml:space="preserve">          según Modalidad de Servicio</t>
  </si>
  <si>
    <t xml:space="preserve">          según Tipo de Persona y Entidad Federativa</t>
  </si>
  <si>
    <t xml:space="preserve">2.1.3  Parque Vehicular del Transporte Terrestre de Pasajeros, excepto por Ferrocarril  </t>
  </si>
  <si>
    <t xml:space="preserve">           según Tipo de Combustible y Entidad Federativa</t>
  </si>
  <si>
    <t xml:space="preserve">2.1.4  Composición del Parque Vehicular del Transporte Terrestre de Pasajeros, excepto por Ferrocarril </t>
  </si>
  <si>
    <t xml:space="preserve">2.1.5  Composición del Parque Vehicular del Transporte Terrestre de Pasajeros, excepto por Ferrocarril </t>
  </si>
  <si>
    <t xml:space="preserve">            según Modalidad de Servicio y Entidad Federativa</t>
  </si>
  <si>
    <t xml:space="preserve">            según Modelo y Modalidad de Servicio </t>
  </si>
  <si>
    <t xml:space="preserve"> </t>
  </si>
  <si>
    <t>Demanda Atendida Pasajeros*           
 (miles)</t>
  </si>
  <si>
    <t>Tráfico Pasajeros-km              
(miles)</t>
  </si>
  <si>
    <t>2.4.  Producción</t>
  </si>
  <si>
    <t>2.4.1  Pasajeros Transportados y Pasajeros-km por Modalidad de Servicio</t>
  </si>
  <si>
    <t xml:space="preserve">2.2.1 Permisionarios del Transporte Terrestre de Pasajeros, excepto por Ferrocarril </t>
  </si>
  <si>
    <t xml:space="preserve">2.3.1 Estructura Empresarial del Transporte Terrestre de Pasajeros, excepto por Ferrocarril </t>
  </si>
  <si>
    <t xml:space="preserve">2.2. Permisionarios </t>
  </si>
  <si>
    <t xml:space="preserve">2.3. Estructura Empresarial </t>
  </si>
  <si>
    <t xml:space="preserve">Modalidad de Servicio </t>
  </si>
  <si>
    <t xml:space="preserve">            según Clase de Vehículo</t>
  </si>
  <si>
    <t>Clase de Vehículo</t>
  </si>
  <si>
    <t xml:space="preserve">  según Clase de Vehículo y Entidad Federativa</t>
  </si>
  <si>
    <t xml:space="preserve">            según Modelo y Clase de Vehículo</t>
  </si>
  <si>
    <t>*Cifras Estimadas</t>
  </si>
  <si>
    <t>TTPPA</t>
  </si>
  <si>
    <t>*TTPPA: Transportación Terrestre de Pasajeros de y hacia Puertos y Aeropuertos</t>
  </si>
  <si>
    <t>2.1.1  Parque Vehicular del Transporte Terrestre de Pasajeros, excepto por Ferrocarril</t>
  </si>
  <si>
    <t>2.1.2 Composición de las Unidades Vehiculares del Transporte Terrestre de Pasajeros, excepto por Ferrocarril</t>
  </si>
  <si>
    <t xml:space="preserve">2.1.7  Total de Unidades de Transporte Terrestre de Pasajeros, excepto por Ferrocarril </t>
  </si>
  <si>
    <t xml:space="preserve">2.1.8  Total de las Unidades de Transporte Terrestre de Pasajeros, excepto por Ferrocarril </t>
  </si>
  <si>
    <t>Ciudad de México</t>
  </si>
  <si>
    <t>CDMX</t>
  </si>
  <si>
    <t>CAMP</t>
  </si>
  <si>
    <t>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</si>
</sst>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_-* #,##0_-;\-* #,##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45">
    <xf numFmtId="0" fontId="0" fillId="0" borderId="0" xfId="0"/>
    <xf numFmtId="3" fontId="5" fillId="3" borderId="0" xfId="2" applyNumberFormat="1" applyFont="1" applyAlignment="1">
      <alignment horizontal="center" vertical="center" wrapText="1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5" fillId="3" borderId="0" xfId="2" applyFont="1" applyAlignment="1">
      <alignment horizontal="center" vertical="center"/>
    </xf>
    <xf numFmtId="0" fontId="8" fillId="0" borderId="0" xfId="0" applyFont="1"/>
    <xf numFmtId="0" fontId="5" fillId="3" borderId="0" xfId="2" applyFont="1" applyAlignment="1">
      <alignment vertical="center"/>
    </xf>
    <xf numFmtId="0" fontId="9" fillId="0" borderId="0" xfId="0" applyFont="1"/>
    <xf numFmtId="0" fontId="5" fillId="3" borderId="0" xfId="2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10" fillId="0" borderId="0" xfId="0" applyFont="1"/>
    <xf numFmtId="3" fontId="3" fillId="2" borderId="0" xfId="1" applyNumberFormat="1" applyFont="1" applyAlignment="1">
      <alignment horizontal="center"/>
    </xf>
    <xf numFmtId="0" fontId="5" fillId="3" borderId="0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3" fontId="5" fillId="3" borderId="0" xfId="2" applyNumberFormat="1" applyFont="1" applyAlignment="1">
      <alignment horizontal="center" vertical="center" wrapText="1"/>
    </xf>
    <xf numFmtId="0" fontId="5" fillId="3" borderId="0" xfId="2" applyFont="1" applyAlignment="1">
      <alignment horizontal="center" vertical="center"/>
    </xf>
    <xf numFmtId="3" fontId="5" fillId="3" borderId="0" xfId="2" applyNumberFormat="1" applyFont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5" fillId="3" borderId="0" xfId="2" applyNumberFormat="1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1" fontId="7" fillId="0" borderId="0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Alignment="1">
      <alignment horizontal="center"/>
    </xf>
    <xf numFmtId="0" fontId="12" fillId="0" borderId="0" xfId="0" applyFont="1" applyFill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Alignment="1"/>
    <xf numFmtId="0" fontId="13" fillId="0" borderId="0" xfId="3"/>
    <xf numFmtId="0" fontId="8" fillId="0" borderId="0" xfId="0" applyFont="1" applyAlignment="1">
      <alignment horizontal="left"/>
    </xf>
    <xf numFmtId="0" fontId="5" fillId="3" borderId="0" xfId="2" applyFont="1" applyAlignment="1">
      <alignment horizontal="center" vertical="center" wrapText="1"/>
    </xf>
    <xf numFmtId="0" fontId="14" fillId="2" borderId="0" xfId="1" applyFont="1"/>
    <xf numFmtId="0" fontId="6" fillId="0" borderId="0" xfId="0" applyFont="1"/>
    <xf numFmtId="0" fontId="14" fillId="2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" fontId="6" fillId="4" borderId="0" xfId="0" applyNumberFormat="1" applyFont="1" applyFill="1" applyAlignment="1">
      <alignment horizontal="center"/>
    </xf>
    <xf numFmtId="17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4" fillId="2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64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" fontId="5" fillId="3" borderId="0" xfId="2" applyNumberFormat="1" applyFont="1" applyBorder="1" applyAlignment="1">
      <alignment horizontal="center" vertical="center" wrapText="1"/>
    </xf>
    <xf numFmtId="1" fontId="5" fillId="3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0" xfId="2" applyFont="1" applyAlignment="1">
      <alignment horizontal="center" vertical="center"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right"/>
    </xf>
    <xf numFmtId="164" fontId="7" fillId="5" borderId="0" xfId="0" applyNumberFormat="1" applyFont="1" applyFill="1" applyBorder="1" applyAlignment="1">
      <alignment horizontal="right"/>
    </xf>
    <xf numFmtId="0" fontId="7" fillId="5" borderId="0" xfId="0" applyFont="1" applyFill="1"/>
    <xf numFmtId="3" fontId="7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17" fillId="0" borderId="0" xfId="2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/>
    </xf>
    <xf numFmtId="3" fontId="3" fillId="5" borderId="0" xfId="1" applyNumberFormat="1" applyFont="1" applyFill="1" applyAlignment="1">
      <alignment horizontal="center"/>
    </xf>
    <xf numFmtId="3" fontId="12" fillId="0" borderId="0" xfId="2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0" fontId="2" fillId="2" borderId="0" xfId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5" fillId="3" borderId="0" xfId="2" applyFont="1" applyAlignment="1">
      <alignment horizontal="center" vertical="center" wrapText="1"/>
    </xf>
    <xf numFmtId="0" fontId="8" fillId="0" borderId="0" xfId="3" applyFont="1"/>
    <xf numFmtId="0" fontId="7" fillId="0" borderId="0" xfId="3" applyFont="1"/>
    <xf numFmtId="169" fontId="13" fillId="0" borderId="0" xfId="4" applyNumberFormat="1" applyFont="1" applyBorder="1" applyAlignment="1">
      <alignment horizontal="center"/>
    </xf>
    <xf numFmtId="0" fontId="11" fillId="0" borderId="0" xfId="3" applyFont="1"/>
    <xf numFmtId="0" fontId="1" fillId="0" borderId="0" xfId="3" applyFont="1"/>
    <xf numFmtId="0" fontId="7" fillId="5" borderId="0" xfId="3" applyFont="1" applyFill="1"/>
    <xf numFmtId="0" fontId="4" fillId="0" borderId="0" xfId="3" applyFont="1"/>
    <xf numFmtId="165" fontId="4" fillId="0" borderId="0" xfId="3" applyNumberFormat="1" applyFont="1"/>
    <xf numFmtId="0" fontId="6" fillId="4" borderId="0" xfId="3" applyFont="1" applyFill="1" applyBorder="1" applyAlignment="1">
      <alignment horizontal="center"/>
    </xf>
    <xf numFmtId="3" fontId="7" fillId="4" borderId="0" xfId="3" applyNumberFormat="1" applyFont="1" applyFill="1" applyAlignment="1">
      <alignment horizontal="center"/>
    </xf>
    <xf numFmtId="165" fontId="4" fillId="0" borderId="0" xfId="3" applyNumberFormat="1" applyFont="1" applyAlignment="1">
      <alignment horizontal="center"/>
    </xf>
    <xf numFmtId="0" fontId="6" fillId="0" borderId="0" xfId="3" applyFont="1" applyFill="1" applyBorder="1" applyAlignment="1">
      <alignment horizontal="center"/>
    </xf>
    <xf numFmtId="3" fontId="7" fillId="0" borderId="0" xfId="3" applyNumberFormat="1" applyFont="1" applyFill="1" applyAlignment="1">
      <alignment horizontal="center"/>
    </xf>
    <xf numFmtId="0" fontId="6" fillId="0" borderId="0" xfId="3" applyFont="1" applyFill="1" applyBorder="1" applyAlignment="1">
      <alignment horizontal="center" vertical="top" wrapText="1"/>
    </xf>
    <xf numFmtId="3" fontId="7" fillId="0" borderId="0" xfId="3" applyNumberFormat="1" applyFont="1" applyFill="1" applyAlignment="1">
      <alignment horizontal="center" vertical="center"/>
    </xf>
    <xf numFmtId="0" fontId="7" fillId="5" borderId="0" xfId="3" applyFont="1" applyFill="1" applyAlignment="1">
      <alignment horizontal="right"/>
    </xf>
    <xf numFmtId="0" fontId="18" fillId="0" borderId="0" xfId="3" applyFont="1"/>
    <xf numFmtId="0" fontId="7" fillId="0" borderId="0" xfId="3" applyFont="1" applyAlignment="1">
      <alignment horizontal="center"/>
    </xf>
    <xf numFmtId="0" fontId="4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13" fillId="0" borderId="0" xfId="3" applyFont="1" applyFill="1"/>
    <xf numFmtId="0" fontId="15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3" fontId="7" fillId="0" borderId="0" xfId="3" applyNumberFormat="1" applyFont="1" applyFill="1"/>
    <xf numFmtId="166" fontId="7" fillId="0" borderId="0" xfId="3" applyNumberFormat="1" applyFont="1"/>
    <xf numFmtId="167" fontId="7" fillId="0" borderId="0" xfId="3" applyNumberFormat="1" applyFont="1"/>
    <xf numFmtId="168" fontId="7" fillId="0" borderId="0" xfId="3" applyNumberFormat="1" applyFont="1"/>
    <xf numFmtId="0" fontId="5" fillId="3" borderId="0" xfId="2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3" borderId="0" xfId="2" applyFont="1" applyAlignment="1">
      <alignment horizontal="center" vertical="center"/>
    </xf>
    <xf numFmtId="2" fontId="5" fillId="3" borderId="0" xfId="2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3" borderId="0" xfId="2" applyFont="1" applyAlignment="1">
      <alignment horizontal="center" vertical="center" wrapText="1"/>
    </xf>
    <xf numFmtId="0" fontId="5" fillId="3" borderId="0" xfId="2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2" applyFont="1" applyFill="1" applyAlignment="1">
      <alignment horizontal="center" vertical="center" wrapText="1"/>
    </xf>
  </cellXfs>
  <cellStyles count="5">
    <cellStyle name="40% - Énfasis3" xfId="1" builtinId="39"/>
    <cellStyle name="Énfasis3" xfId="2" builtinId="37"/>
    <cellStyle name="Millares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="1" i="0" u="none" strike="noStrike" baseline="0"/>
              <a:t>Participación  </a:t>
            </a:r>
            <a:r>
              <a:rPr lang="es-ES" sz="1050" baseline="0"/>
              <a:t>por Clase de Vehículo 2016</a:t>
            </a:r>
            <a:endParaRPr lang="es-ES" sz="1050"/>
          </a:p>
        </c:rich>
      </c:tx>
      <c:layout>
        <c:manualLayout>
          <c:xMode val="edge"/>
          <c:yMode val="edge"/>
          <c:x val="0.146680664916885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166666666666669E-2"/>
          <c:y val="0.34259259259259256"/>
          <c:w val="0.36944444444444446"/>
          <c:h val="0.615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67DA-4B2F-9056-1814F3DDDEE1}"/>
              </c:ext>
            </c:extLst>
          </c:dPt>
          <c:dPt>
            <c:idx val="1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67DA-4B2F-9056-1814F3DDDEE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7DA-4B2F-9056-1814F3DDDEE1}"/>
              </c:ext>
            </c:extLst>
          </c:dPt>
          <c:dPt>
            <c:idx val="3"/>
            <c:bubble3D val="0"/>
            <c:explosion val="6"/>
            <c:spPr>
              <a:solidFill>
                <a:srgbClr val="7030A0"/>
              </a:solidFill>
              <a:ln>
                <a:solidFill>
                  <a:srgbClr val="7030A0">
                    <a:alpha val="96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7DA-4B2F-9056-1814F3DDDEE1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8-67DA-4B2F-9056-1814F3DDDE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1BA1AF4-8F08-4F21-9DEC-C311B9FECE8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DA-4B2F-9056-1814F3DDDE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63F352-649E-4E04-A7A9-60B73C1034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7DA-4B2F-9056-1814F3DDDEE1}"/>
                </c:ext>
              </c:extLst>
            </c:dLbl>
            <c:dLbl>
              <c:idx val="2"/>
              <c:layout>
                <c:manualLayout>
                  <c:x val="-5.4313429571303584E-2"/>
                  <c:y val="1.56189851268591E-2"/>
                </c:manualLayout>
              </c:layout>
              <c:tx>
                <c:rich>
                  <a:bodyPr/>
                  <a:lstStyle/>
                  <a:p>
                    <a:fld id="{A190BF0F-F338-4F7D-A4AD-C0C2BE3B0C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7DA-4B2F-9056-1814F3DDDEE1}"/>
                </c:ext>
              </c:extLst>
            </c:dLbl>
            <c:dLbl>
              <c:idx val="3"/>
              <c:layout>
                <c:manualLayout>
                  <c:x val="-5.1452099737532807E-2"/>
                  <c:y val="-9.1940799066783319E-2"/>
                </c:manualLayout>
              </c:layout>
              <c:tx>
                <c:rich>
                  <a:bodyPr/>
                  <a:lstStyle/>
                  <a:p>
                    <a:fld id="{807EFFEB-6723-4637-94FD-ADBFF1FB8A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7DA-4B2F-9056-1814F3DDDEE1}"/>
                </c:ext>
              </c:extLst>
            </c:dLbl>
            <c:dLbl>
              <c:idx val="4"/>
              <c:layout>
                <c:manualLayout>
                  <c:x val="9.2914807524059492E-2"/>
                  <c:y val="3.0198308544765236E-3"/>
                </c:manualLayout>
              </c:layout>
              <c:tx>
                <c:rich>
                  <a:bodyPr/>
                  <a:lstStyle/>
                  <a:p>
                    <a:fld id="{BB169437-D502-4B54-8619-A946F15BBD3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7DA-4B2F-9056-1814F3DDD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'2.1.1'!$A$11:$A$15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                 </c:v>
                </c:pt>
              </c:strCache>
            </c:strRef>
          </c:cat>
          <c:val>
            <c:numRef>
              <c:f>'2.1.1'!$C$11:$C$15</c:f>
              <c:numCache>
                <c:formatCode>#,##0.0</c:formatCode>
                <c:ptCount val="5"/>
                <c:pt idx="0">
                  <c:v>85.030464659048874</c:v>
                </c:pt>
                <c:pt idx="1">
                  <c:v>10.566272799828697</c:v>
                </c:pt>
                <c:pt idx="2">
                  <c:v>3.7939693601448292</c:v>
                </c:pt>
                <c:pt idx="3">
                  <c:v>0.1</c:v>
                </c:pt>
                <c:pt idx="4">
                  <c:v>0.45745654162854532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DA-4B2F-9056-1814F3DDDE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22222222222223"/>
          <c:y val="0.3740401720618256"/>
          <c:w val="0.34166666666666667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n-US" sz="1200"/>
              <a:t>Parque Vehicular por Año de Modelo  2016</a:t>
            </a:r>
          </a:p>
        </c:rich>
      </c:tx>
      <c:layout>
        <c:manualLayout>
          <c:xMode val="edge"/>
          <c:yMode val="edge"/>
          <c:x val="0.20121140291927991"/>
          <c:y val="3.45261781803984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'2.1.7'!$B$5:$B$6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'2.1.7'!$A$8:$A$55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'2.1.7'!$B$8:$B$55</c:f>
              <c:numCache>
                <c:formatCode>#,##0</c:formatCode>
                <c:ptCount val="48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20</c:v>
                </c:pt>
                <c:pt idx="6">
                  <c:v>10</c:v>
                </c:pt>
                <c:pt idx="7">
                  <c:v>113</c:v>
                </c:pt>
                <c:pt idx="8">
                  <c:v>157</c:v>
                </c:pt>
                <c:pt idx="9">
                  <c:v>241</c:v>
                </c:pt>
                <c:pt idx="10">
                  <c:v>318</c:v>
                </c:pt>
                <c:pt idx="11">
                  <c:v>339</c:v>
                </c:pt>
                <c:pt idx="12">
                  <c:v>277</c:v>
                </c:pt>
                <c:pt idx="13">
                  <c:v>122</c:v>
                </c:pt>
                <c:pt idx="14">
                  <c:v>216</c:v>
                </c:pt>
                <c:pt idx="15">
                  <c:v>327</c:v>
                </c:pt>
                <c:pt idx="16">
                  <c:v>237</c:v>
                </c:pt>
                <c:pt idx="17">
                  <c:v>98</c:v>
                </c:pt>
                <c:pt idx="18">
                  <c:v>115</c:v>
                </c:pt>
                <c:pt idx="19">
                  <c:v>147</c:v>
                </c:pt>
                <c:pt idx="20">
                  <c:v>435</c:v>
                </c:pt>
                <c:pt idx="21">
                  <c:v>800</c:v>
                </c:pt>
                <c:pt idx="22">
                  <c:v>1086</c:v>
                </c:pt>
                <c:pt idx="23">
                  <c:v>1475</c:v>
                </c:pt>
                <c:pt idx="24">
                  <c:v>1076</c:v>
                </c:pt>
                <c:pt idx="25">
                  <c:v>391</c:v>
                </c:pt>
                <c:pt idx="26">
                  <c:v>153</c:v>
                </c:pt>
                <c:pt idx="27">
                  <c:v>420</c:v>
                </c:pt>
                <c:pt idx="28">
                  <c:v>764</c:v>
                </c:pt>
                <c:pt idx="29">
                  <c:v>728</c:v>
                </c:pt>
                <c:pt idx="30">
                  <c:v>1897</c:v>
                </c:pt>
                <c:pt idx="31">
                  <c:v>2762</c:v>
                </c:pt>
                <c:pt idx="32">
                  <c:v>1759</c:v>
                </c:pt>
                <c:pt idx="33">
                  <c:v>2619</c:v>
                </c:pt>
                <c:pt idx="34">
                  <c:v>1702</c:v>
                </c:pt>
                <c:pt idx="35">
                  <c:v>1960</c:v>
                </c:pt>
                <c:pt idx="36">
                  <c:v>2130</c:v>
                </c:pt>
                <c:pt idx="37">
                  <c:v>1895</c:v>
                </c:pt>
                <c:pt idx="38">
                  <c:v>2345</c:v>
                </c:pt>
                <c:pt idx="39">
                  <c:v>1597</c:v>
                </c:pt>
                <c:pt idx="40">
                  <c:v>801</c:v>
                </c:pt>
                <c:pt idx="41">
                  <c:v>1970</c:v>
                </c:pt>
                <c:pt idx="42">
                  <c:v>1785</c:v>
                </c:pt>
                <c:pt idx="43">
                  <c:v>1616</c:v>
                </c:pt>
                <c:pt idx="44">
                  <c:v>1874</c:v>
                </c:pt>
                <c:pt idx="45">
                  <c:v>1769</c:v>
                </c:pt>
                <c:pt idx="46">
                  <c:v>1376</c:v>
                </c:pt>
                <c:pt idx="47">
                  <c:v>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D46-B478-A0688F43B15B}"/>
            </c:ext>
          </c:extLst>
        </c:ser>
        <c:ser>
          <c:idx val="1"/>
          <c:order val="1"/>
          <c:tx>
            <c:strRef>
              <c:f>'2.1.7'!$C$5:$C$6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'2.1.7'!$A$8:$A$55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'2.1.7'!$C$8:$C$55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20</c:v>
                </c:pt>
                <c:pt idx="23">
                  <c:v>69</c:v>
                </c:pt>
                <c:pt idx="24">
                  <c:v>48</c:v>
                </c:pt>
                <c:pt idx="25">
                  <c:v>45</c:v>
                </c:pt>
                <c:pt idx="26">
                  <c:v>15</c:v>
                </c:pt>
                <c:pt idx="27">
                  <c:v>23</c:v>
                </c:pt>
                <c:pt idx="28">
                  <c:v>37</c:v>
                </c:pt>
                <c:pt idx="29">
                  <c:v>24</c:v>
                </c:pt>
                <c:pt idx="30">
                  <c:v>42</c:v>
                </c:pt>
                <c:pt idx="31">
                  <c:v>51</c:v>
                </c:pt>
                <c:pt idx="32">
                  <c:v>53</c:v>
                </c:pt>
                <c:pt idx="33">
                  <c:v>68</c:v>
                </c:pt>
                <c:pt idx="34">
                  <c:v>64</c:v>
                </c:pt>
                <c:pt idx="35">
                  <c:v>109</c:v>
                </c:pt>
                <c:pt idx="36">
                  <c:v>204</c:v>
                </c:pt>
                <c:pt idx="37">
                  <c:v>155</c:v>
                </c:pt>
                <c:pt idx="38">
                  <c:v>317</c:v>
                </c:pt>
                <c:pt idx="39">
                  <c:v>453</c:v>
                </c:pt>
                <c:pt idx="40">
                  <c:v>226</c:v>
                </c:pt>
                <c:pt idx="41">
                  <c:v>377</c:v>
                </c:pt>
                <c:pt idx="42">
                  <c:v>423</c:v>
                </c:pt>
                <c:pt idx="43">
                  <c:v>474</c:v>
                </c:pt>
                <c:pt idx="44">
                  <c:v>496</c:v>
                </c:pt>
                <c:pt idx="45">
                  <c:v>901</c:v>
                </c:pt>
                <c:pt idx="46">
                  <c:v>505</c:v>
                </c:pt>
                <c:pt idx="47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D46-B478-A0688F43B15B}"/>
            </c:ext>
          </c:extLst>
        </c:ser>
        <c:ser>
          <c:idx val="2"/>
          <c:order val="2"/>
          <c:tx>
            <c:strRef>
              <c:f>'2.1.7'!$D$5:$D$6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'2.1.7'!$A$8:$A$55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'2.1.7'!$D$8:$D$55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14</c:v>
                </c:pt>
                <c:pt idx="19">
                  <c:v>23</c:v>
                </c:pt>
                <c:pt idx="20">
                  <c:v>34</c:v>
                </c:pt>
                <c:pt idx="21">
                  <c:v>41</c:v>
                </c:pt>
                <c:pt idx="22">
                  <c:v>69</c:v>
                </c:pt>
                <c:pt idx="23">
                  <c:v>74</c:v>
                </c:pt>
                <c:pt idx="24">
                  <c:v>63</c:v>
                </c:pt>
                <c:pt idx="25">
                  <c:v>39</c:v>
                </c:pt>
                <c:pt idx="26">
                  <c:v>9</c:v>
                </c:pt>
                <c:pt idx="27">
                  <c:v>20</c:v>
                </c:pt>
                <c:pt idx="28">
                  <c:v>37</c:v>
                </c:pt>
                <c:pt idx="29">
                  <c:v>60</c:v>
                </c:pt>
                <c:pt idx="30">
                  <c:v>51</c:v>
                </c:pt>
                <c:pt idx="31">
                  <c:v>28</c:v>
                </c:pt>
                <c:pt idx="32">
                  <c:v>22</c:v>
                </c:pt>
                <c:pt idx="33">
                  <c:v>24</c:v>
                </c:pt>
                <c:pt idx="34">
                  <c:v>31</c:v>
                </c:pt>
                <c:pt idx="35">
                  <c:v>35</c:v>
                </c:pt>
                <c:pt idx="36">
                  <c:v>60</c:v>
                </c:pt>
                <c:pt idx="37">
                  <c:v>76</c:v>
                </c:pt>
                <c:pt idx="38">
                  <c:v>144</c:v>
                </c:pt>
                <c:pt idx="39">
                  <c:v>100</c:v>
                </c:pt>
                <c:pt idx="40">
                  <c:v>60</c:v>
                </c:pt>
                <c:pt idx="41">
                  <c:v>86</c:v>
                </c:pt>
                <c:pt idx="42">
                  <c:v>91</c:v>
                </c:pt>
                <c:pt idx="43">
                  <c:v>138</c:v>
                </c:pt>
                <c:pt idx="44">
                  <c:v>185</c:v>
                </c:pt>
                <c:pt idx="45">
                  <c:v>174</c:v>
                </c:pt>
                <c:pt idx="46">
                  <c:v>117</c:v>
                </c:pt>
                <c:pt idx="4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6-4D46-B478-A0688F43B15B}"/>
            </c:ext>
          </c:extLst>
        </c:ser>
        <c:ser>
          <c:idx val="3"/>
          <c:order val="3"/>
          <c:tx>
            <c:strRef>
              <c:f>'2.1.7'!$E$5:$E$6</c:f>
              <c:strCache>
                <c:ptCount val="2"/>
                <c:pt idx="0">
                  <c:v>Midibús</c:v>
                </c:pt>
              </c:strCache>
            </c:strRef>
          </c:tx>
          <c:invertIfNegative val="0"/>
          <c:cat>
            <c:numRef>
              <c:f>'2.1.7'!$A$8:$A$55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'2.1.7'!$E$8:$E$55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13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7</c:v>
                </c:pt>
                <c:pt idx="35">
                  <c:v>8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6-4D46-B478-A0688F43B15B}"/>
            </c:ext>
          </c:extLst>
        </c:ser>
        <c:ser>
          <c:idx val="4"/>
          <c:order val="4"/>
          <c:tx>
            <c:strRef>
              <c:f>'2.1.7'!$F$5:$F$6</c:f>
              <c:strCache>
                <c:ptCount val="2"/>
                <c:pt idx="0">
                  <c:v>Minibús</c:v>
                </c:pt>
              </c:strCache>
            </c:strRef>
          </c:tx>
          <c:invertIfNegative val="0"/>
          <c:cat>
            <c:numRef>
              <c:f>'2.1.7'!$A$8:$A$55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'2.1.7'!$F$8:$F$55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22</c:v>
                </c:pt>
                <c:pt idx="20">
                  <c:v>38</c:v>
                </c:pt>
                <c:pt idx="21">
                  <c:v>62</c:v>
                </c:pt>
                <c:pt idx="22">
                  <c:v>90</c:v>
                </c:pt>
                <c:pt idx="23">
                  <c:v>13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6-4D46-B478-A0688F43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50976"/>
        <c:axId val="99952512"/>
      </c:barChart>
      <c:catAx>
        <c:axId val="999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99952512"/>
        <c:crosses val="autoZero"/>
        <c:auto val="1"/>
        <c:lblAlgn val="ctr"/>
        <c:lblOffset val="100"/>
        <c:noMultiLvlLbl val="0"/>
      </c:catAx>
      <c:valAx>
        <c:axId val="99952512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9950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</a:t>
            </a:r>
            <a:r>
              <a:rPr lang="en-US" sz="1200"/>
              <a:t>Transporte Terrestre de Pasajeros, excepto por Ferrocarril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</a:t>
            </a:r>
            <a:r>
              <a:rPr lang="en-US" sz="1200" baseline="0"/>
              <a:t> </a:t>
            </a:r>
            <a:r>
              <a:rPr lang="en-US" sz="1200"/>
              <a:t>por Clase de Vehículo</a:t>
            </a:r>
            <a:r>
              <a:rPr lang="en-US" sz="1200" baseline="0"/>
              <a:t> 2016</a:t>
            </a:r>
            <a:endParaRPr lang="en-US" sz="1200"/>
          </a:p>
        </c:rich>
      </c:tx>
      <c:layout>
        <c:manualLayout>
          <c:xMode val="edge"/>
          <c:yMode val="edge"/>
          <c:x val="0.14574265592353042"/>
          <c:y val="4.625840251654862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563989901457633E-2"/>
          <c:y val="0.36158377989898444"/>
          <c:w val="0.35886008473425246"/>
          <c:h val="0.594343113572648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4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6F53-4511-8D40-1686EB5E37C5}"/>
              </c:ext>
            </c:extLst>
          </c:dPt>
          <c:dPt>
            <c:idx val="1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F53-4511-8D40-1686EB5E37C5}"/>
              </c:ext>
            </c:extLst>
          </c:dPt>
          <c:dPt>
            <c:idx val="2"/>
            <c:bubble3D val="0"/>
            <c:explosion val="14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6F53-4511-8D40-1686EB5E37C5}"/>
              </c:ext>
            </c:extLst>
          </c:dPt>
          <c:dPt>
            <c:idx val="3"/>
            <c:bubble3D val="0"/>
            <c:explosion val="14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F53-4511-8D40-1686EB5E37C5}"/>
              </c:ext>
            </c:extLst>
          </c:dPt>
          <c:dPt>
            <c:idx val="4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F53-4511-8D40-1686EB5E37C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986AB3F-2E37-4D23-9385-33993FEB0F0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53-4511-8D40-1686EB5E37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CD61F6-16E0-4E14-9158-C19A79E4ED8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53-4511-8D40-1686EB5E37C5}"/>
                </c:ext>
              </c:extLst>
            </c:dLbl>
            <c:dLbl>
              <c:idx val="2"/>
              <c:layout>
                <c:manualLayout>
                  <c:x val="-5.1628464216965833E-2"/>
                  <c:y val="9.0659481689144682E-3"/>
                </c:manualLayout>
              </c:layout>
              <c:tx>
                <c:rich>
                  <a:bodyPr/>
                  <a:lstStyle/>
                  <a:p>
                    <a:fld id="{E9C635A8-6ECC-4803-BC72-BA8DF94C3A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53-4511-8D40-1686EB5E37C5}"/>
                </c:ext>
              </c:extLst>
            </c:dLbl>
            <c:dLbl>
              <c:idx val="3"/>
              <c:layout>
                <c:manualLayout>
                  <c:x val="3.839129333277938E-2"/>
                  <c:y val="-2.7412809185515589E-2"/>
                </c:manualLayout>
              </c:layout>
              <c:tx>
                <c:rich>
                  <a:bodyPr/>
                  <a:lstStyle/>
                  <a:p>
                    <a:fld id="{D504A427-61F0-42A8-8CB2-9B8A901094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53-4511-8D40-1686EB5E37C5}"/>
                </c:ext>
              </c:extLst>
            </c:dLbl>
            <c:dLbl>
              <c:idx val="4"/>
              <c:layout>
                <c:manualLayout>
                  <c:x val="7.9924121021503425E-2"/>
                  <c:y val="4.6585662176768697E-2"/>
                </c:manualLayout>
              </c:layout>
              <c:tx>
                <c:rich>
                  <a:bodyPr/>
                  <a:lstStyle/>
                  <a:p>
                    <a:fld id="{94F6D289-D80B-4266-A7BC-D8BC20C2F00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53-4511-8D40-1686EB5E3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'2.1.7'!$B$5:$F$6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'2.1.7'!$B$58:$F$58</c:f>
              <c:numCache>
                <c:formatCode>0.0</c:formatCode>
                <c:ptCount val="5"/>
                <c:pt idx="0">
                  <c:v>85.030464659048874</c:v>
                </c:pt>
                <c:pt idx="1">
                  <c:v>10.566272799828697</c:v>
                </c:pt>
                <c:pt idx="2">
                  <c:v>3.7939693601448288</c:v>
                </c:pt>
                <c:pt idx="3">
                  <c:v>0.1</c:v>
                </c:pt>
                <c:pt idx="4">
                  <c:v>0.45745654162854527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53-4511-8D40-1686EB5E3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27024901314482"/>
          <c:y val="0.32249086667484222"/>
          <c:w val="0.21265852156530421"/>
          <c:h val="0.50018501935038606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Año-Modelo</a:t>
            </a:r>
            <a:r>
              <a:rPr lang="es-ES" sz="1200" baseline="0"/>
              <a:t> 2016</a:t>
            </a:r>
            <a:endParaRPr lang="es-ES" sz="1200"/>
          </a:p>
        </c:rich>
      </c:tx>
      <c:layout>
        <c:manualLayout>
          <c:xMode val="edge"/>
          <c:yMode val="edge"/>
          <c:x val="0.21669664015408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31520032668198E-2"/>
          <c:y val="0.12037026621672292"/>
          <c:w val="0.88107793613383245"/>
          <c:h val="0.64463723284589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'2.1.8'!$B$5:$B$6</c:f>
              <c:strCache>
                <c:ptCount val="2"/>
                <c:pt idx="0">
                  <c:v>De Lujo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'2.1.8'!$A$8:$A$55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'2.1.8'!$B$8:$B$55</c:f>
              <c:numCache>
                <c:formatCode>#,##0</c:formatCode>
                <c:ptCount val="4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18</c:v>
                </c:pt>
                <c:pt idx="22">
                  <c:v>2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26</c:v>
                </c:pt>
                <c:pt idx="29">
                  <c:v>11</c:v>
                </c:pt>
                <c:pt idx="30">
                  <c:v>10</c:v>
                </c:pt>
                <c:pt idx="31">
                  <c:v>31</c:v>
                </c:pt>
                <c:pt idx="32">
                  <c:v>0</c:v>
                </c:pt>
                <c:pt idx="33">
                  <c:v>10</c:v>
                </c:pt>
                <c:pt idx="34">
                  <c:v>3</c:v>
                </c:pt>
                <c:pt idx="35">
                  <c:v>11</c:v>
                </c:pt>
                <c:pt idx="36">
                  <c:v>41</c:v>
                </c:pt>
                <c:pt idx="37">
                  <c:v>53</c:v>
                </c:pt>
                <c:pt idx="38">
                  <c:v>72</c:v>
                </c:pt>
                <c:pt idx="39">
                  <c:v>62</c:v>
                </c:pt>
                <c:pt idx="40">
                  <c:v>155</c:v>
                </c:pt>
                <c:pt idx="41">
                  <c:v>222</c:v>
                </c:pt>
                <c:pt idx="42">
                  <c:v>106</c:v>
                </c:pt>
                <c:pt idx="43">
                  <c:v>97</c:v>
                </c:pt>
                <c:pt idx="44">
                  <c:v>139</c:v>
                </c:pt>
                <c:pt idx="45">
                  <c:v>80</c:v>
                </c:pt>
                <c:pt idx="46">
                  <c:v>96</c:v>
                </c:pt>
                <c:pt idx="47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0-490C-838D-3FD6CC79D222}"/>
            </c:ext>
          </c:extLst>
        </c:ser>
        <c:ser>
          <c:idx val="1"/>
          <c:order val="1"/>
          <c:tx>
            <c:strRef>
              <c:f>'2.1.8'!$C$5:$C$6</c:f>
              <c:strCache>
                <c:ptCount val="2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'2.1.8'!$A$8:$A$55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'2.1.8'!$C$8:$C$55</c:f>
              <c:numCache>
                <c:formatCode>#,##0</c:formatCode>
                <c:ptCount val="48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16</c:v>
                </c:pt>
                <c:pt idx="6">
                  <c:v>9</c:v>
                </c:pt>
                <c:pt idx="7">
                  <c:v>113</c:v>
                </c:pt>
                <c:pt idx="8">
                  <c:v>152</c:v>
                </c:pt>
                <c:pt idx="9">
                  <c:v>234</c:v>
                </c:pt>
                <c:pt idx="10">
                  <c:v>306</c:v>
                </c:pt>
                <c:pt idx="11">
                  <c:v>333</c:v>
                </c:pt>
                <c:pt idx="12">
                  <c:v>262</c:v>
                </c:pt>
                <c:pt idx="13">
                  <c:v>120</c:v>
                </c:pt>
                <c:pt idx="14">
                  <c:v>195</c:v>
                </c:pt>
                <c:pt idx="15">
                  <c:v>292</c:v>
                </c:pt>
                <c:pt idx="16">
                  <c:v>209</c:v>
                </c:pt>
                <c:pt idx="17">
                  <c:v>90</c:v>
                </c:pt>
                <c:pt idx="18">
                  <c:v>111</c:v>
                </c:pt>
                <c:pt idx="19">
                  <c:v>159</c:v>
                </c:pt>
                <c:pt idx="20">
                  <c:v>383</c:v>
                </c:pt>
                <c:pt idx="21">
                  <c:v>679</c:v>
                </c:pt>
                <c:pt idx="22">
                  <c:v>921</c:v>
                </c:pt>
                <c:pt idx="23">
                  <c:v>1058</c:v>
                </c:pt>
                <c:pt idx="24">
                  <c:v>911</c:v>
                </c:pt>
                <c:pt idx="25">
                  <c:v>355</c:v>
                </c:pt>
                <c:pt idx="26">
                  <c:v>128</c:v>
                </c:pt>
                <c:pt idx="27">
                  <c:v>331</c:v>
                </c:pt>
                <c:pt idx="28">
                  <c:v>653</c:v>
                </c:pt>
                <c:pt idx="29">
                  <c:v>598</c:v>
                </c:pt>
                <c:pt idx="30">
                  <c:v>1600</c:v>
                </c:pt>
                <c:pt idx="31">
                  <c:v>2409</c:v>
                </c:pt>
                <c:pt idx="32">
                  <c:v>1614</c:v>
                </c:pt>
                <c:pt idx="33">
                  <c:v>2315</c:v>
                </c:pt>
                <c:pt idx="34">
                  <c:v>1459</c:v>
                </c:pt>
                <c:pt idx="35">
                  <c:v>1510</c:v>
                </c:pt>
                <c:pt idx="36">
                  <c:v>1532</c:v>
                </c:pt>
                <c:pt idx="37">
                  <c:v>1283</c:v>
                </c:pt>
                <c:pt idx="38">
                  <c:v>1240</c:v>
                </c:pt>
                <c:pt idx="39">
                  <c:v>969</c:v>
                </c:pt>
                <c:pt idx="40">
                  <c:v>353</c:v>
                </c:pt>
                <c:pt idx="41">
                  <c:v>936</c:v>
                </c:pt>
                <c:pt idx="42">
                  <c:v>978</c:v>
                </c:pt>
                <c:pt idx="43">
                  <c:v>977</c:v>
                </c:pt>
                <c:pt idx="44">
                  <c:v>1133</c:v>
                </c:pt>
                <c:pt idx="45">
                  <c:v>1153</c:v>
                </c:pt>
                <c:pt idx="46">
                  <c:v>1034</c:v>
                </c:pt>
                <c:pt idx="47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0-490C-838D-3FD6CC79D222}"/>
            </c:ext>
          </c:extLst>
        </c:ser>
        <c:ser>
          <c:idx val="2"/>
          <c:order val="2"/>
          <c:tx>
            <c:strRef>
              <c:f>'2.1.8'!$D$5:$D$6</c:f>
              <c:strCache>
                <c:ptCount val="2"/>
                <c:pt idx="0">
                  <c:v>Ejecutivo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'2.1.8'!$A$8:$A$55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'2.1.8'!$D$8:$D$55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23</c:v>
                </c:pt>
                <c:pt idx="37">
                  <c:v>8</c:v>
                </c:pt>
                <c:pt idx="38">
                  <c:v>18</c:v>
                </c:pt>
                <c:pt idx="39">
                  <c:v>0</c:v>
                </c:pt>
                <c:pt idx="40">
                  <c:v>2</c:v>
                </c:pt>
                <c:pt idx="41">
                  <c:v>172</c:v>
                </c:pt>
                <c:pt idx="42">
                  <c:v>74</c:v>
                </c:pt>
                <c:pt idx="43">
                  <c:v>18</c:v>
                </c:pt>
                <c:pt idx="44">
                  <c:v>3</c:v>
                </c:pt>
                <c:pt idx="45">
                  <c:v>9</c:v>
                </c:pt>
                <c:pt idx="46">
                  <c:v>30</c:v>
                </c:pt>
                <c:pt idx="4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0-490C-838D-3FD6CC79D222}"/>
            </c:ext>
          </c:extLst>
        </c:ser>
        <c:ser>
          <c:idx val="3"/>
          <c:order val="3"/>
          <c:tx>
            <c:strRef>
              <c:f>'2.1.8'!$E$5:$E$6</c:f>
              <c:strCache>
                <c:ptCount val="2"/>
                <c:pt idx="0">
                  <c:v>Mixto</c:v>
                </c:pt>
              </c:strCache>
            </c:strRef>
          </c:tx>
          <c:invertIfNegative val="0"/>
          <c:cat>
            <c:numRef>
              <c:f>'2.1.8'!$A$8:$A$55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'2.1.8'!$E$8:$E$55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8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0-490C-838D-3FD6CC79D222}"/>
            </c:ext>
          </c:extLst>
        </c:ser>
        <c:ser>
          <c:idx val="4"/>
          <c:order val="4"/>
          <c:tx>
            <c:strRef>
              <c:f>'2.1.8'!$F$5:$F$6</c:f>
              <c:strCache>
                <c:ptCount val="2"/>
                <c:pt idx="0">
                  <c:v>Primera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'2.1.8'!$A$8:$A$55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'2.1.8'!$F$8:$F$55</c:f>
              <c:numCache>
                <c:formatCode>#,##0</c:formatCode>
                <c:ptCount val="4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8</c:v>
                </c:pt>
                <c:pt idx="12">
                  <c:v>16</c:v>
                </c:pt>
                <c:pt idx="13">
                  <c:v>3</c:v>
                </c:pt>
                <c:pt idx="14">
                  <c:v>20</c:v>
                </c:pt>
                <c:pt idx="15">
                  <c:v>31</c:v>
                </c:pt>
                <c:pt idx="16">
                  <c:v>26</c:v>
                </c:pt>
                <c:pt idx="17">
                  <c:v>13</c:v>
                </c:pt>
                <c:pt idx="18">
                  <c:v>29</c:v>
                </c:pt>
                <c:pt idx="19">
                  <c:v>42</c:v>
                </c:pt>
                <c:pt idx="20">
                  <c:v>124</c:v>
                </c:pt>
                <c:pt idx="21">
                  <c:v>200</c:v>
                </c:pt>
                <c:pt idx="22">
                  <c:v>295</c:v>
                </c:pt>
                <c:pt idx="23">
                  <c:v>457</c:v>
                </c:pt>
                <c:pt idx="24">
                  <c:v>165</c:v>
                </c:pt>
                <c:pt idx="25">
                  <c:v>51</c:v>
                </c:pt>
                <c:pt idx="26">
                  <c:v>24</c:v>
                </c:pt>
                <c:pt idx="27">
                  <c:v>90</c:v>
                </c:pt>
                <c:pt idx="28">
                  <c:v>93</c:v>
                </c:pt>
                <c:pt idx="29">
                  <c:v>136</c:v>
                </c:pt>
                <c:pt idx="30">
                  <c:v>292</c:v>
                </c:pt>
                <c:pt idx="31">
                  <c:v>318</c:v>
                </c:pt>
                <c:pt idx="32">
                  <c:v>138</c:v>
                </c:pt>
                <c:pt idx="33">
                  <c:v>289</c:v>
                </c:pt>
                <c:pt idx="34">
                  <c:v>241</c:v>
                </c:pt>
                <c:pt idx="35">
                  <c:v>441</c:v>
                </c:pt>
                <c:pt idx="36">
                  <c:v>536</c:v>
                </c:pt>
                <c:pt idx="37">
                  <c:v>547</c:v>
                </c:pt>
                <c:pt idx="38">
                  <c:v>1010</c:v>
                </c:pt>
                <c:pt idx="39">
                  <c:v>559</c:v>
                </c:pt>
                <c:pt idx="40">
                  <c:v>291</c:v>
                </c:pt>
                <c:pt idx="41">
                  <c:v>644</c:v>
                </c:pt>
                <c:pt idx="42">
                  <c:v>573</c:v>
                </c:pt>
                <c:pt idx="43">
                  <c:v>517</c:v>
                </c:pt>
                <c:pt idx="44">
                  <c:v>586</c:v>
                </c:pt>
                <c:pt idx="45">
                  <c:v>514</c:v>
                </c:pt>
                <c:pt idx="46">
                  <c:v>185</c:v>
                </c:pt>
                <c:pt idx="47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0-490C-838D-3FD6CC79D222}"/>
            </c:ext>
          </c:extLst>
        </c:ser>
        <c:ser>
          <c:idx val="5"/>
          <c:order val="5"/>
          <c:tx>
            <c:strRef>
              <c:f>'2.1.8'!$G$5:$G$6</c:f>
              <c:strCache>
                <c:ptCount val="2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'2.1.8'!$A$8:$A$55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'2.1.8'!$G$8:$G$55</c:f>
              <c:numCache>
                <c:formatCode>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17</c:v>
                </c:pt>
                <c:pt idx="22">
                  <c:v>30</c:v>
                </c:pt>
                <c:pt idx="23">
                  <c:v>96</c:v>
                </c:pt>
                <c:pt idx="24">
                  <c:v>104</c:v>
                </c:pt>
                <c:pt idx="25">
                  <c:v>69</c:v>
                </c:pt>
                <c:pt idx="26">
                  <c:v>23</c:v>
                </c:pt>
                <c:pt idx="27">
                  <c:v>40</c:v>
                </c:pt>
                <c:pt idx="28">
                  <c:v>59</c:v>
                </c:pt>
                <c:pt idx="29">
                  <c:v>71</c:v>
                </c:pt>
                <c:pt idx="30">
                  <c:v>83</c:v>
                </c:pt>
                <c:pt idx="31">
                  <c:v>86</c:v>
                </c:pt>
                <c:pt idx="32">
                  <c:v>83</c:v>
                </c:pt>
                <c:pt idx="33">
                  <c:v>97</c:v>
                </c:pt>
                <c:pt idx="34">
                  <c:v>98</c:v>
                </c:pt>
                <c:pt idx="35">
                  <c:v>145</c:v>
                </c:pt>
                <c:pt idx="36">
                  <c:v>264</c:v>
                </c:pt>
                <c:pt idx="37">
                  <c:v>235</c:v>
                </c:pt>
                <c:pt idx="38">
                  <c:v>467</c:v>
                </c:pt>
                <c:pt idx="39">
                  <c:v>560</c:v>
                </c:pt>
                <c:pt idx="40">
                  <c:v>286</c:v>
                </c:pt>
                <c:pt idx="41">
                  <c:v>459</c:v>
                </c:pt>
                <c:pt idx="42">
                  <c:v>568</c:v>
                </c:pt>
                <c:pt idx="43">
                  <c:v>619</c:v>
                </c:pt>
                <c:pt idx="44">
                  <c:v>694</c:v>
                </c:pt>
                <c:pt idx="45">
                  <c:v>1088</c:v>
                </c:pt>
                <c:pt idx="46">
                  <c:v>653</c:v>
                </c:pt>
                <c:pt idx="47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0-490C-838D-3FD6CC79D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91936"/>
        <c:axId val="99993472"/>
      </c:barChart>
      <c:catAx>
        <c:axId val="999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99993472"/>
        <c:crosses val="autoZero"/>
        <c:auto val="1"/>
        <c:lblAlgn val="ctr"/>
        <c:lblOffset val="100"/>
        <c:noMultiLvlLbl val="0"/>
      </c:catAx>
      <c:valAx>
        <c:axId val="99993472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999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84989339132785"/>
          <c:y val="0.91231439820022497"/>
          <c:w val="0.65124226877545055"/>
          <c:h val="8.371710292970152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 </a:t>
            </a:r>
          </a:p>
          <a:p>
            <a:pPr>
              <a:defRPr lang="es-ES" sz="1050"/>
            </a:pPr>
            <a:r>
              <a:rPr lang="es-ES" sz="1050"/>
              <a:t>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2016</a:t>
            </a:r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2987751531067"/>
          <c:y val="0.28472222222222232"/>
          <c:w val="0.42777777777777976"/>
          <c:h val="0.7129629629629585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0A6A-499B-AAAC-7ADE10FA6F8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0A6A-499B-AAAC-7ADE10FA6F8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6A-499B-AAAC-7ADE10FA6F8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6A-499B-AAAC-7ADE10FA6F8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0A6A-499B-AAAC-7ADE10FA6F83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A6A-499B-AAAC-7ADE10FA6F83}"/>
              </c:ext>
            </c:extLst>
          </c:dPt>
          <c:dLbls>
            <c:dLbl>
              <c:idx val="0"/>
              <c:layout>
                <c:manualLayout>
                  <c:x val="5.7573490813648293E-2"/>
                  <c:y val="6.9655876348789737E-3"/>
                </c:manualLayout>
              </c:layout>
              <c:tx>
                <c:rich>
                  <a:bodyPr/>
                  <a:lstStyle/>
                  <a:p>
                    <a:fld id="{D398F9CA-248C-4316-9CA7-A16545A7F1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6A-499B-AAAC-7ADE10FA6F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62F9C8-7598-4651-8118-B78DF4D8C95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6A-499B-AAAC-7ADE10FA6F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331118-0402-4324-8139-1DB9441FD3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6A-499B-AAAC-7ADE10FA6F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0ABEB0-51EE-42A5-858C-649068EE5E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6A-499B-AAAC-7ADE10FA6F8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535A2DC-3E80-454E-9B1B-4A5EEC05042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6A-499B-AAAC-7ADE10FA6F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574233-3922-43C4-BCB1-1158438F850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6A-499B-AAAC-7ADE10FA6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'2.1.8'!$B$5:$G$5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'2.1.8'!$B$58:$G$58</c:f>
              <c:numCache>
                <c:formatCode>#,##0.0</c:formatCode>
                <c:ptCount val="6"/>
                <c:pt idx="0">
                  <c:v>2.6532479414455628</c:v>
                </c:pt>
                <c:pt idx="1">
                  <c:v>62.140117965389031</c:v>
                </c:pt>
                <c:pt idx="2">
                  <c:v>0.78643592688481834</c:v>
                </c:pt>
                <c:pt idx="3">
                  <c:v>0.17714274590722393</c:v>
                </c:pt>
                <c:pt idx="4">
                  <c:v>20.102781725097817</c:v>
                </c:pt>
                <c:pt idx="5">
                  <c:v>14.140273695275544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6A-499B-AAAC-7ADE10FA6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529243219597536"/>
          <c:y val="0.29051509186351704"/>
          <c:w val="0.22260608048993874"/>
          <c:h val="0.60717774861475637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Permisionarios por Tipo de Persona 2016</a:t>
            </a:r>
          </a:p>
        </c:rich>
      </c:tx>
      <c:layout>
        <c:manualLayout>
          <c:xMode val="edge"/>
          <c:yMode val="edge"/>
          <c:x val="0.20805515668937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7279283168158"/>
          <c:y val="0.12084499854184894"/>
          <c:w val="0.8823883402264654"/>
          <c:h val="0.64245718506133276"/>
        </c:manualLayout>
      </c:layout>
      <c:lineChart>
        <c:grouping val="standard"/>
        <c:varyColors val="0"/>
        <c:ser>
          <c:idx val="0"/>
          <c:order val="0"/>
          <c:tx>
            <c:strRef>
              <c:f>'2.2.1'!$B$7:$B$8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C970-45BD-9F52-FBA8F088F530}"/>
              </c:ext>
            </c:extLst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</c:v>
                </c:pt>
                <c:pt idx="1">
                  <c:v>30</c:v>
                </c:pt>
                <c:pt idx="2">
                  <c:v>1</c:v>
                </c:pt>
                <c:pt idx="3">
                  <c:v>39</c:v>
                </c:pt>
                <c:pt idx="4">
                  <c:v>74</c:v>
                </c:pt>
                <c:pt idx="5">
                  <c:v>4</c:v>
                </c:pt>
                <c:pt idx="6">
                  <c:v>893</c:v>
                </c:pt>
                <c:pt idx="7">
                  <c:v>55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18</c:v>
                </c:pt>
                <c:pt idx="12">
                  <c:v>8</c:v>
                </c:pt>
                <c:pt idx="13">
                  <c:v>10</c:v>
                </c:pt>
                <c:pt idx="14">
                  <c:v>52</c:v>
                </c:pt>
                <c:pt idx="15">
                  <c:v>110</c:v>
                </c:pt>
                <c:pt idx="16">
                  <c:v>2</c:v>
                </c:pt>
                <c:pt idx="17">
                  <c:v>0</c:v>
                </c:pt>
                <c:pt idx="18">
                  <c:v>12</c:v>
                </c:pt>
                <c:pt idx="19">
                  <c:v>16</c:v>
                </c:pt>
                <c:pt idx="20">
                  <c:v>20</c:v>
                </c:pt>
                <c:pt idx="21">
                  <c:v>40</c:v>
                </c:pt>
                <c:pt idx="22">
                  <c:v>1</c:v>
                </c:pt>
                <c:pt idx="23">
                  <c:v>21</c:v>
                </c:pt>
                <c:pt idx="24">
                  <c:v>82</c:v>
                </c:pt>
                <c:pt idx="25">
                  <c:v>58</c:v>
                </c:pt>
                <c:pt idx="26">
                  <c:v>5</c:v>
                </c:pt>
                <c:pt idx="27">
                  <c:v>18</c:v>
                </c:pt>
                <c:pt idx="28">
                  <c:v>3</c:v>
                </c:pt>
                <c:pt idx="29">
                  <c:v>42</c:v>
                </c:pt>
                <c:pt idx="30">
                  <c:v>2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0-45BD-9F52-FBA8F088F530}"/>
            </c:ext>
          </c:extLst>
        </c:ser>
        <c:ser>
          <c:idx val="1"/>
          <c:order val="1"/>
          <c:tx>
            <c:strRef>
              <c:f>'2.2.1'!$C$7:$C$8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10</c:v>
                </c:pt>
                <c:pt idx="1">
                  <c:v>47</c:v>
                </c:pt>
                <c:pt idx="2">
                  <c:v>15</c:v>
                </c:pt>
                <c:pt idx="3">
                  <c:v>8</c:v>
                </c:pt>
                <c:pt idx="4">
                  <c:v>116</c:v>
                </c:pt>
                <c:pt idx="5">
                  <c:v>24</c:v>
                </c:pt>
                <c:pt idx="6">
                  <c:v>242</c:v>
                </c:pt>
                <c:pt idx="7">
                  <c:v>57</c:v>
                </c:pt>
                <c:pt idx="8">
                  <c:v>8</c:v>
                </c:pt>
                <c:pt idx="9">
                  <c:v>20</c:v>
                </c:pt>
                <c:pt idx="10">
                  <c:v>64</c:v>
                </c:pt>
                <c:pt idx="11">
                  <c:v>53</c:v>
                </c:pt>
                <c:pt idx="12">
                  <c:v>27</c:v>
                </c:pt>
                <c:pt idx="13">
                  <c:v>26</c:v>
                </c:pt>
                <c:pt idx="14">
                  <c:v>101</c:v>
                </c:pt>
                <c:pt idx="15">
                  <c:v>49</c:v>
                </c:pt>
                <c:pt idx="16">
                  <c:v>26</c:v>
                </c:pt>
                <c:pt idx="17">
                  <c:v>23</c:v>
                </c:pt>
                <c:pt idx="18">
                  <c:v>58</c:v>
                </c:pt>
                <c:pt idx="19">
                  <c:v>80</c:v>
                </c:pt>
                <c:pt idx="20">
                  <c:v>83</c:v>
                </c:pt>
                <c:pt idx="21">
                  <c:v>35</c:v>
                </c:pt>
                <c:pt idx="22">
                  <c:v>25</c:v>
                </c:pt>
                <c:pt idx="23">
                  <c:v>33</c:v>
                </c:pt>
                <c:pt idx="24">
                  <c:v>49</c:v>
                </c:pt>
                <c:pt idx="25">
                  <c:v>15</c:v>
                </c:pt>
                <c:pt idx="26">
                  <c:v>52</c:v>
                </c:pt>
                <c:pt idx="27">
                  <c:v>20</c:v>
                </c:pt>
                <c:pt idx="28">
                  <c:v>15</c:v>
                </c:pt>
                <c:pt idx="29">
                  <c:v>62</c:v>
                </c:pt>
                <c:pt idx="30">
                  <c:v>18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0-45BD-9F52-FBA8F088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17376"/>
        <c:axId val="100518912"/>
      </c:lineChart>
      <c:catAx>
        <c:axId val="10051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  <c:max val="9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0051737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58"/>
          <c:y val="0.9116531787693205"/>
          <c:w val="0.48410214789437678"/>
          <c:h val="7.7338438296870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</a:t>
            </a:r>
            <a:r>
              <a:rPr lang="en-US" sz="1200" baseline="0"/>
              <a:t>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 por Tipo</a:t>
            </a:r>
            <a:r>
              <a:rPr lang="en-US" sz="1200" baseline="0"/>
              <a:t> de Persona 2016</a:t>
            </a:r>
            <a:endParaRPr lang="en-US" sz="1200"/>
          </a:p>
        </c:rich>
      </c:tx>
      <c:layout>
        <c:manualLayout>
          <c:xMode val="edge"/>
          <c:yMode val="edge"/>
          <c:x val="0.14299776129940889"/>
          <c:y val="4.600052045718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6445356282204"/>
          <c:y val="0.2594025853272009"/>
          <c:w val="0.39555830333244107"/>
          <c:h val="0.73613295926691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7302-4F53-BD50-928847E9FA8C}"/>
              </c:ext>
            </c:extLst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7302-4F53-BD50-928847E9FA8C}"/>
              </c:ext>
            </c:extLst>
          </c:dPt>
          <c:dLbls>
            <c:dLbl>
              <c:idx val="0"/>
              <c:layout>
                <c:manualLayout>
                  <c:x val="-0.10394452406058141"/>
                  <c:y val="-3.1848763329405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2-4F53-BD50-928847E9FA8C}"/>
                </c:ext>
              </c:extLst>
            </c:dLbl>
            <c:dLbl>
              <c:idx val="1"/>
              <c:layout>
                <c:manualLayout>
                  <c:x val="0.10187000924821568"/>
                  <c:y val="1.95207992818859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2-4F53-BD50-928847E9F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52.801793147614475</c:v>
                </c:pt>
                <c:pt idx="1">
                  <c:v>47.198206852385525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2-4F53-BD50-928847E9F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13"/>
          <c:w val="0.26868727774283102"/>
          <c:h val="0.26050928782159427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Estructura Empresarial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excepto por Ferrocarril </a:t>
            </a:r>
            <a:r>
              <a:rPr lang="en-US" sz="1200" baseline="0"/>
              <a:t>2016</a:t>
            </a:r>
            <a:endParaRPr lang="en-US" sz="1200"/>
          </a:p>
        </c:rich>
      </c:tx>
      <c:layout>
        <c:manualLayout>
          <c:xMode val="edge"/>
          <c:yMode val="edge"/>
          <c:x val="0.15035431486390335"/>
          <c:y val="1.9776077686029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69646941752566E-2"/>
          <c:y val="0.16143648879589975"/>
          <c:w val="0.86105728981818164"/>
          <c:h val="0.6456531057962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-6.4698760195149134E-3"/>
                  <c:y val="1.2170385395537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1981</c:v>
                </c:pt>
                <c:pt idx="2">
                  <c:v>483</c:v>
                </c:pt>
                <c:pt idx="4">
                  <c:v>219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0-4A6D-98FA-A38CDA12FFC0}"/>
            </c:ext>
          </c:extLst>
        </c:ser>
        <c:ser>
          <c:idx val="1"/>
          <c:order val="1"/>
          <c:tx>
            <c:strRef>
              <c:f>'2.3.1'!$E$6:$E$7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8.11359026369168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3146</c:v>
                </c:pt>
                <c:pt idx="2">
                  <c:v>6858</c:v>
                </c:pt>
                <c:pt idx="4">
                  <c:v>12183</c:v>
                </c:pt>
                <c:pt idx="6">
                  <c:v>29184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0-4A6D-98FA-A38CDA12FF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584640"/>
        <c:axId val="117586176"/>
      </c:barChart>
      <c:catAx>
        <c:axId val="1175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50" b="1"/>
            </a:pPr>
            <a:endParaRPr lang="es-MX"/>
          </a:p>
        </c:txPr>
        <c:crossAx val="117586176"/>
        <c:crosses val="autoZero"/>
        <c:auto val="1"/>
        <c:lblAlgn val="ctr"/>
        <c:lblOffset val="100"/>
        <c:noMultiLvlLbl val="0"/>
      </c:catAx>
      <c:valAx>
        <c:axId val="117586176"/>
        <c:scaling>
          <c:orientation val="minMax"/>
          <c:max val="3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17584640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6935673130316207"/>
          <c:y val="0.93026720544313302"/>
          <c:w val="0.50304899275408099"/>
          <c:h val="6.674203443570847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n-US" sz="1100" b="1" i="0" baseline="0"/>
              <a:t>Empresas del Transporte Terrestre de Pasajeros,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excepto por Ferrocarril</a:t>
            </a:r>
            <a:r>
              <a:rPr lang="es-ES" sz="1100" b="1" i="0" baseline="0"/>
              <a:t> </a:t>
            </a:r>
            <a:r>
              <a:rPr lang="en-US" sz="1100" b="1" i="0" baseline="0"/>
              <a:t>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Participación en la Estructura Empresarial 2016</a:t>
            </a:r>
            <a:endParaRPr lang="es-ES" sz="900"/>
          </a:p>
        </c:rich>
      </c:tx>
      <c:layout>
        <c:manualLayout>
          <c:xMode val="edge"/>
          <c:yMode val="edge"/>
          <c:x val="0.175995210623137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85544270559684E-2"/>
          <c:y val="0.23998441774287185"/>
          <c:w val="0.45744675284696273"/>
          <c:h val="0.7561304686100763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62B-4459-B1C4-13C467BD60D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562B-4459-B1C4-13C467BD60D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562B-4459-B1C4-13C467BD60D1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562B-4459-B1C4-13C467BD6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562B-4459-B1C4-13C467BD60D1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62B-4459-B1C4-13C467BD60D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2345821-F3CE-4DCF-998C-532837607F9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2B-4459-B1C4-13C467BD60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B-4459-B1C4-13C467BD60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5C3886-616E-4696-8333-087A9A6EB6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62B-4459-B1C4-13C467BD60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2B-4459-B1C4-13C467BD60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D8675E-92E0-41C8-BFCD-02D5F8B2BEE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62B-4459-B1C4-13C467BD60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2B-4459-B1C4-13C467BD60D1}"/>
                </c:ext>
              </c:extLst>
            </c:dLbl>
            <c:dLbl>
              <c:idx val="6"/>
              <c:layout>
                <c:manualLayout>
                  <c:x val="9.6797387644332086E-2"/>
                  <c:y val="2.480764525211434E-2"/>
                </c:manualLayout>
              </c:layout>
              <c:tx>
                <c:rich>
                  <a:bodyPr/>
                  <a:lstStyle/>
                  <a:p>
                    <a:fld id="{E5200A38-F5C1-473C-A3BF-89509DBACC5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62B-4459-B1C4-13C467BD6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'2.3.1'!$D$9:$D$15</c:f>
              <c:numCache>
                <c:formatCode>0.0</c:formatCode>
                <c:ptCount val="7"/>
                <c:pt idx="0">
                  <c:v>71.105527638190964</c:v>
                </c:pt>
                <c:pt idx="2">
                  <c:v>17.336683417085428</c:v>
                </c:pt>
                <c:pt idx="4">
                  <c:v>7.8607322325915288</c:v>
                </c:pt>
                <c:pt idx="6">
                  <c:v>3.6970567121320892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2B-4459-B1C4-13C467BD6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8076352713362"/>
          <c:y val="0.39588771117039545"/>
          <c:w val="0.28179404545809317"/>
          <c:h val="0.34508212937814037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Vehículos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r>
              <a: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05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Participación</a:t>
            </a:r>
            <a:r>
              <a:rPr lang="en-US" sz="1050" baseline="0"/>
              <a:t> en </a:t>
            </a:r>
            <a:r>
              <a:rPr lang="en-US" sz="1050"/>
              <a:t>la Estructura Empresarial 2016</a:t>
            </a:r>
          </a:p>
        </c:rich>
      </c:tx>
      <c:layout>
        <c:manualLayout>
          <c:xMode val="edge"/>
          <c:yMode val="edge"/>
          <c:x val="0.190334669238917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3250756959801E-2"/>
          <c:y val="0.24026401391523017"/>
          <c:w val="0.45593192732836646"/>
          <c:h val="0.7597359860847698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9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19B9-4DC1-A233-CEE50428A755}"/>
              </c:ext>
            </c:extLst>
          </c:dPt>
          <c:dPt>
            <c:idx val="2"/>
            <c:bubble3D val="0"/>
            <c:explosion val="11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19B9-4DC1-A233-CEE50428A755}"/>
              </c:ext>
            </c:extLst>
          </c:dPt>
          <c:dPt>
            <c:idx val="4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9B9-4DC1-A233-CEE50428A755}"/>
              </c:ext>
            </c:extLst>
          </c:dPt>
          <c:dPt>
            <c:idx val="6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9B9-4DC1-A233-CEE50428A75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514765B-2697-4E06-A2C1-37D8E45EFB0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B9-4DC1-A233-CEE50428A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B9-4DC1-A233-CEE50428A7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BBDB4D-F06B-4936-BE7D-61ABEC99A06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B9-4DC1-A233-CEE50428A7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B9-4DC1-A233-CEE50428A7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431E82-BE9A-4C88-9230-808325DB30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B9-4DC1-A233-CEE50428A7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B9-4DC1-A233-CEE50428A75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6410D1-57C1-4ECB-BA3E-A6C010D011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B9-4DC1-A233-CEE50428A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'2.3.1'!$F$9:$F$15</c:f>
              <c:numCache>
                <c:formatCode>0.0</c:formatCode>
                <c:ptCount val="7"/>
                <c:pt idx="0">
                  <c:v>6.1240777870783125</c:v>
                </c:pt>
                <c:pt idx="2">
                  <c:v>13.4</c:v>
                </c:pt>
                <c:pt idx="4">
                  <c:v>23.715715092172626</c:v>
                </c:pt>
                <c:pt idx="6">
                  <c:v>56.810262599521131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9-4DC1-A233-CEE50428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40682438570596474"/>
          <c:w val="0.27772651808974702"/>
          <c:h val="0.332738736896715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Demanda Atendida en Pasajeros Transportados </a:t>
            </a:r>
          </a:p>
          <a:p>
            <a:pPr>
              <a:defRPr lang="es-ES" sz="1400"/>
            </a:pPr>
            <a:r>
              <a:rPr lang="en-US" sz="1400"/>
              <a:t>por modalidad de servicio 2016</a:t>
            </a:r>
          </a:p>
        </c:rich>
      </c:tx>
      <c:layout>
        <c:manualLayout>
          <c:xMode val="edge"/>
          <c:yMode val="edge"/>
          <c:x val="0.15352237270617103"/>
          <c:y val="3.2425489196812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0446248471804E-2"/>
          <c:y val="0.2644496480946148"/>
          <c:w val="0.47979590635048891"/>
          <c:h val="0.6658789813435525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plosion val="11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2CA-4F40-89A4-92F17017C8AB}"/>
              </c:ext>
            </c:extLst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D2CA-4F40-89A4-92F17017C8AB}"/>
              </c:ext>
            </c:extLst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2CA-4F40-89A4-92F17017C8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D2CA-4F40-89A4-92F17017C8A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D2CA-4F40-89A4-92F17017C8AB}"/>
              </c:ext>
            </c:extLst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D2CA-4F40-89A4-92F17017C8A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0DBE3DC-0274-4987-A2D7-E9C04F6E9A3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CA-4F40-89A4-92F17017C8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72.4%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CA-4F40-89A4-92F17017C8A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1433FDC-E1E8-4A73-87B5-31FA28DF07E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2CA-4F40-89A4-92F17017C8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05ECFA-64B5-471E-BD11-493E2FC3330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2CA-4F40-89A4-92F17017C8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2532C46-D027-4D35-A731-A61387C899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2CA-4F40-89A4-92F17017C8A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F38BEC8-094D-4E26-96A7-7A08F3FE71B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2CA-4F40-89A4-92F17017C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0.0</c:formatCode>
                <c:ptCount val="6"/>
                <c:pt idx="0">
                  <c:v>1.6412755902331311</c:v>
                </c:pt>
                <c:pt idx="1">
                  <c:v>72.453430993045785</c:v>
                </c:pt>
                <c:pt idx="2">
                  <c:v>1.0570003298708117</c:v>
                </c:pt>
                <c:pt idx="3">
                  <c:v>0.65832789158694793</c:v>
                </c:pt>
                <c:pt idx="4">
                  <c:v>23.166827114034319</c:v>
                </c:pt>
                <c:pt idx="5">
                  <c:v>1.0231380812290043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CA-4F40-89A4-92F17017C8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7486555451226"/>
          <c:y val="0.25621243706560992"/>
          <c:w val="0.33786961101497626"/>
          <c:h val="0.701941136026150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/>
              <a:t>Parque Vehicular del </a:t>
            </a:r>
            <a:r>
              <a:rPr lang="es-ES" sz="1050"/>
              <a:t>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2016</a:t>
            </a:r>
          </a:p>
        </c:rich>
      </c:tx>
      <c:layout>
        <c:manualLayout>
          <c:xMode val="edge"/>
          <c:yMode val="edge"/>
          <c:x val="0.140938687011949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93608951055026E-2"/>
          <c:y val="0.28240740740740738"/>
          <c:w val="0.42788129744651482"/>
          <c:h val="0.71759259259259256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5D22-487D-90EA-4B53D4E37748}"/>
              </c:ext>
            </c:extLst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5D22-487D-90EA-4B53D4E37748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D22-487D-90EA-4B53D4E3774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D22-487D-90EA-4B53D4E37748}"/>
              </c:ext>
            </c:extLst>
          </c:dPt>
          <c:dPt>
            <c:idx val="4"/>
            <c:bubble3D val="0"/>
            <c:explosion val="13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5D22-487D-90EA-4B53D4E37748}"/>
              </c:ext>
            </c:extLst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D22-487D-90EA-4B53D4E37748}"/>
              </c:ext>
            </c:extLst>
          </c:dPt>
          <c:dLbls>
            <c:dLbl>
              <c:idx val="0"/>
              <c:layout>
                <c:manualLayout>
                  <c:x val="4.3926030985257276E-2"/>
                  <c:y val="2.4571303587051639E-2"/>
                </c:manualLayout>
              </c:layout>
              <c:tx>
                <c:rich>
                  <a:bodyPr/>
                  <a:lstStyle/>
                  <a:p>
                    <a:fld id="{FA01C4AB-6857-4CD6-A560-0349BD4D4A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22-487D-90EA-4B53D4E377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158196-87D5-4A79-9CEA-4B087BC61D4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22-487D-90EA-4B53D4E37748}"/>
                </c:ext>
              </c:extLst>
            </c:dLbl>
            <c:dLbl>
              <c:idx val="2"/>
              <c:layout>
                <c:manualLayout>
                  <c:x val="5.4501882916809311E-3"/>
                  <c:y val="5.3487897346165061E-2"/>
                </c:manualLayout>
              </c:layout>
              <c:tx>
                <c:rich>
                  <a:bodyPr/>
                  <a:lstStyle/>
                  <a:p>
                    <a:fld id="{2C973769-4FD9-41E4-9BCE-A82AE2EC419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22-487D-90EA-4B53D4E377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53B881-47C9-446A-8E7C-1D30CC65D56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D22-487D-90EA-4B53D4E377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649562-0291-4373-B19D-AF9838F96AD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D22-487D-90EA-4B53D4E377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14CCFF-CA44-44FF-800B-BC72DB9E25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D22-487D-90EA-4B53D4E37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'2.1.2'!$A$7:$A$12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'2.1.2'!$C$7:$C$12</c:f>
              <c:numCache>
                <c:formatCode>#,##0.0</c:formatCode>
                <c:ptCount val="6"/>
                <c:pt idx="0">
                  <c:v>2.6532479414455628</c:v>
                </c:pt>
                <c:pt idx="1">
                  <c:v>62.140117965389031</c:v>
                </c:pt>
                <c:pt idx="2">
                  <c:v>0.78643592688481834</c:v>
                </c:pt>
                <c:pt idx="3">
                  <c:v>0.1771427459072239</c:v>
                </c:pt>
                <c:pt idx="4">
                  <c:v>20.102781725097817</c:v>
                </c:pt>
                <c:pt idx="5">
                  <c:v>14.140273695275546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22-487D-90EA-4B53D4E37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407552316829959"/>
          <c:y val="0.20945975503062114"/>
          <c:w val="0.39488237883308069"/>
          <c:h val="0.77552493438320214"/>
        </c:manualLayout>
      </c:layout>
      <c:overlay val="1"/>
      <c:txPr>
        <a:bodyPr/>
        <a:lstStyle/>
        <a:p>
          <a:pPr>
            <a:defRPr sz="8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2016 </a:t>
            </a:r>
            <a:endParaRPr lang="en-US"/>
          </a:p>
        </c:rich>
      </c:tx>
      <c:layout>
        <c:manualLayout>
          <c:xMode val="edge"/>
          <c:yMode val="edge"/>
          <c:x val="0.22473299693906856"/>
          <c:y val="1.99377330152060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58527187549051E-2"/>
          <c:y val="0.24959525566296245"/>
          <c:w val="0.49235787799932429"/>
          <c:h val="0.628868423242225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639-495F-90D5-D8013134292A}"/>
              </c:ext>
            </c:extLst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6639-495F-90D5-D8013134292A}"/>
              </c:ext>
            </c:extLst>
          </c:dPt>
          <c:dPt>
            <c:idx val="2"/>
            <c:bubble3D val="0"/>
            <c:explosion val="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6639-495F-90D5-D8013134292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6639-495F-90D5-D8013134292A}"/>
              </c:ext>
            </c:extLst>
          </c:dPt>
          <c:dPt>
            <c:idx val="4"/>
            <c:bubble3D val="0"/>
            <c:explosion val="6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6639-495F-90D5-D8013134292A}"/>
              </c:ext>
            </c:extLst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6639-495F-90D5-D8013134292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EBEB536-076E-4689-9C26-D6CEB9A961B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639-495F-90D5-D8013134292A}"/>
                </c:ext>
              </c:extLst>
            </c:dLbl>
            <c:dLbl>
              <c:idx val="1"/>
              <c:layout>
                <c:manualLayout>
                  <c:x val="-8.8551412765908791E-2"/>
                  <c:y val="-8.7685822776503108E-2"/>
                </c:manualLayout>
              </c:layout>
              <c:tx>
                <c:rich>
                  <a:bodyPr/>
                  <a:lstStyle/>
                  <a:p>
                    <a:fld id="{1299B7F4-5388-49B5-8A80-D4F59C2CD59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639-495F-90D5-D8013134292A}"/>
                </c:ext>
              </c:extLst>
            </c:dLbl>
            <c:dLbl>
              <c:idx val="2"/>
              <c:layout>
                <c:manualLayout>
                  <c:x val="-3.3804432582187367E-3"/>
                  <c:y val="3.7223976677040818E-2"/>
                </c:manualLayout>
              </c:layout>
              <c:tx>
                <c:rich>
                  <a:bodyPr/>
                  <a:lstStyle/>
                  <a:p>
                    <a:fld id="{F58691C9-6BFA-4389-87EA-F7810C51AC7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639-495F-90D5-D8013134292A}"/>
                </c:ext>
              </c:extLst>
            </c:dLbl>
            <c:dLbl>
              <c:idx val="3"/>
              <c:layout>
                <c:manualLayout>
                  <c:x val="-2.3232620970612277E-2"/>
                  <c:y val="-4.2200206747786788E-2"/>
                </c:manualLayout>
              </c:layout>
              <c:tx>
                <c:rich>
                  <a:bodyPr/>
                  <a:lstStyle/>
                  <a:p>
                    <a:fld id="{6BD1004F-9045-45A3-92DF-221F5DBF303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639-495F-90D5-D801313429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1F10A5-24A1-4CAC-8E5F-A5B852179E3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639-495F-90D5-D8013134292A}"/>
                </c:ext>
              </c:extLst>
            </c:dLbl>
            <c:dLbl>
              <c:idx val="5"/>
              <c:layout>
                <c:manualLayout>
                  <c:x val="-3.6156383240725364E-2"/>
                  <c:y val="-3.4927636895959648E-3"/>
                </c:manualLayout>
              </c:layout>
              <c:tx>
                <c:rich>
                  <a:bodyPr/>
                  <a:lstStyle/>
                  <a:p>
                    <a:fld id="{F04AD267-308E-49E2-96D2-B9DFEE1049B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639-495F-90D5-D801313429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0.0</c:formatCode>
                <c:ptCount val="6"/>
                <c:pt idx="0">
                  <c:v>1.9028859739581179</c:v>
                </c:pt>
                <c:pt idx="1">
                  <c:v>68.761657637975489</c:v>
                </c:pt>
                <c:pt idx="2">
                  <c:v>1.224388132394117</c:v>
                </c:pt>
                <c:pt idx="3">
                  <c:v>0.41727335110946423</c:v>
                </c:pt>
                <c:pt idx="4">
                  <c:v>27.297810823695549</c:v>
                </c:pt>
                <c:pt idx="5">
                  <c:v>0.39598408086725839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39-495F-90D5-D80131342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45664703632699"/>
          <c:y val="0.2183513157355568"/>
          <c:w val="0.29951206201784447"/>
          <c:h val="0.7062750183939121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por Tipo de Combustible 2016</a:t>
            </a:r>
            <a:endParaRPr lang="es-ES" sz="12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8576736672766E-2"/>
          <c:y val="0.12121212121212122"/>
          <c:w val="0.89252370326424257"/>
          <c:h val="0.63920878072059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188</c:v>
                </c:pt>
                <c:pt idx="1">
                  <c:v>356</c:v>
                </c:pt>
                <c:pt idx="2">
                  <c:v>249</c:v>
                </c:pt>
                <c:pt idx="3">
                  <c:v>156</c:v>
                </c:pt>
                <c:pt idx="4">
                  <c:v>714</c:v>
                </c:pt>
                <c:pt idx="5">
                  <c:v>253</c:v>
                </c:pt>
                <c:pt idx="6">
                  <c:v>16057</c:v>
                </c:pt>
                <c:pt idx="7">
                  <c:v>704</c:v>
                </c:pt>
                <c:pt idx="8">
                  <c:v>44</c:v>
                </c:pt>
                <c:pt idx="9">
                  <c:v>258</c:v>
                </c:pt>
                <c:pt idx="10">
                  <c:v>2742</c:v>
                </c:pt>
                <c:pt idx="11">
                  <c:v>2953</c:v>
                </c:pt>
                <c:pt idx="12">
                  <c:v>214</c:v>
                </c:pt>
                <c:pt idx="13">
                  <c:v>887</c:v>
                </c:pt>
                <c:pt idx="14">
                  <c:v>2643</c:v>
                </c:pt>
                <c:pt idx="15">
                  <c:v>1150</c:v>
                </c:pt>
                <c:pt idx="16">
                  <c:v>590</c:v>
                </c:pt>
                <c:pt idx="17">
                  <c:v>295</c:v>
                </c:pt>
                <c:pt idx="18">
                  <c:v>1297</c:v>
                </c:pt>
                <c:pt idx="19">
                  <c:v>879</c:v>
                </c:pt>
                <c:pt idx="20">
                  <c:v>2191</c:v>
                </c:pt>
                <c:pt idx="21">
                  <c:v>2148</c:v>
                </c:pt>
                <c:pt idx="22">
                  <c:v>202</c:v>
                </c:pt>
                <c:pt idx="23">
                  <c:v>871</c:v>
                </c:pt>
                <c:pt idx="24">
                  <c:v>725</c:v>
                </c:pt>
                <c:pt idx="25">
                  <c:v>486</c:v>
                </c:pt>
                <c:pt idx="26">
                  <c:v>602</c:v>
                </c:pt>
                <c:pt idx="27">
                  <c:v>703</c:v>
                </c:pt>
                <c:pt idx="28">
                  <c:v>1004</c:v>
                </c:pt>
                <c:pt idx="29">
                  <c:v>2108</c:v>
                </c:pt>
                <c:pt idx="30">
                  <c:v>340</c:v>
                </c:pt>
                <c:pt idx="3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4-491C-B99B-A9E0E039D60D}"/>
            </c:ext>
          </c:extLst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60</c:v>
                </c:pt>
                <c:pt idx="1">
                  <c:v>417</c:v>
                </c:pt>
                <c:pt idx="2">
                  <c:v>186</c:v>
                </c:pt>
                <c:pt idx="3">
                  <c:v>63</c:v>
                </c:pt>
                <c:pt idx="4">
                  <c:v>469</c:v>
                </c:pt>
                <c:pt idx="5">
                  <c:v>148</c:v>
                </c:pt>
                <c:pt idx="6">
                  <c:v>1613</c:v>
                </c:pt>
                <c:pt idx="7">
                  <c:v>111</c:v>
                </c:pt>
                <c:pt idx="8">
                  <c:v>61</c:v>
                </c:pt>
                <c:pt idx="9">
                  <c:v>23</c:v>
                </c:pt>
                <c:pt idx="10">
                  <c:v>107</c:v>
                </c:pt>
                <c:pt idx="11">
                  <c:v>95</c:v>
                </c:pt>
                <c:pt idx="12">
                  <c:v>204</c:v>
                </c:pt>
                <c:pt idx="13">
                  <c:v>0</c:v>
                </c:pt>
                <c:pt idx="14">
                  <c:v>1072</c:v>
                </c:pt>
                <c:pt idx="15">
                  <c:v>81</c:v>
                </c:pt>
                <c:pt idx="16">
                  <c:v>14</c:v>
                </c:pt>
                <c:pt idx="17">
                  <c:v>20</c:v>
                </c:pt>
                <c:pt idx="18">
                  <c:v>931</c:v>
                </c:pt>
                <c:pt idx="19">
                  <c:v>136</c:v>
                </c:pt>
                <c:pt idx="20">
                  <c:v>54</c:v>
                </c:pt>
                <c:pt idx="21">
                  <c:v>71</c:v>
                </c:pt>
                <c:pt idx="22">
                  <c:v>406</c:v>
                </c:pt>
                <c:pt idx="23">
                  <c:v>48</c:v>
                </c:pt>
                <c:pt idx="24">
                  <c:v>231</c:v>
                </c:pt>
                <c:pt idx="25">
                  <c:v>96</c:v>
                </c:pt>
                <c:pt idx="26">
                  <c:v>132</c:v>
                </c:pt>
                <c:pt idx="27">
                  <c:v>115</c:v>
                </c:pt>
                <c:pt idx="28">
                  <c:v>6</c:v>
                </c:pt>
                <c:pt idx="29">
                  <c:v>108</c:v>
                </c:pt>
                <c:pt idx="30">
                  <c:v>31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4-491C-B99B-A9E0E039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1041536"/>
        <c:axId val="491043072"/>
      </c:barChart>
      <c:catAx>
        <c:axId val="49104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91043072"/>
        <c:crosses val="autoZero"/>
        <c:auto val="1"/>
        <c:lblAlgn val="ctr"/>
        <c:lblOffset val="100"/>
        <c:noMultiLvlLbl val="0"/>
      </c:catAx>
      <c:valAx>
        <c:axId val="491043072"/>
        <c:scaling>
          <c:orientation val="minMax"/>
          <c:max val="18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9104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37"/>
          <c:h val="7.306227630637081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por Clase de Vehículo 2016</a:t>
            </a:r>
            <a:endParaRPr lang="es-ES" sz="1200"/>
          </a:p>
        </c:rich>
      </c:tx>
      <c:layout>
        <c:manualLayout>
          <c:xMode val="edge"/>
          <c:yMode val="edge"/>
          <c:x val="0.212547474632510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37897529356523E-2"/>
          <c:y val="0.12088274012477412"/>
          <c:w val="0.8816400839201276"/>
          <c:h val="0.64370364919338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187</c:v>
                </c:pt>
                <c:pt idx="1">
                  <c:v>415</c:v>
                </c:pt>
                <c:pt idx="2">
                  <c:v>227</c:v>
                </c:pt>
                <c:pt idx="3">
                  <c:v>148</c:v>
                </c:pt>
                <c:pt idx="4">
                  <c:v>690</c:v>
                </c:pt>
                <c:pt idx="5">
                  <c:v>262</c:v>
                </c:pt>
                <c:pt idx="6">
                  <c:v>15828</c:v>
                </c:pt>
                <c:pt idx="7">
                  <c:v>704</c:v>
                </c:pt>
                <c:pt idx="8">
                  <c:v>44</c:v>
                </c:pt>
                <c:pt idx="9">
                  <c:v>257</c:v>
                </c:pt>
                <c:pt idx="10">
                  <c:v>2713</c:v>
                </c:pt>
                <c:pt idx="11">
                  <c:v>2961</c:v>
                </c:pt>
                <c:pt idx="12">
                  <c:v>198</c:v>
                </c:pt>
                <c:pt idx="13">
                  <c:v>887</c:v>
                </c:pt>
                <c:pt idx="14">
                  <c:v>2621</c:v>
                </c:pt>
                <c:pt idx="15">
                  <c:v>1158</c:v>
                </c:pt>
                <c:pt idx="16">
                  <c:v>587</c:v>
                </c:pt>
                <c:pt idx="17">
                  <c:v>295</c:v>
                </c:pt>
                <c:pt idx="18">
                  <c:v>1265</c:v>
                </c:pt>
                <c:pt idx="19">
                  <c:v>865</c:v>
                </c:pt>
                <c:pt idx="20">
                  <c:v>2191</c:v>
                </c:pt>
                <c:pt idx="21">
                  <c:v>2145</c:v>
                </c:pt>
                <c:pt idx="22">
                  <c:v>48</c:v>
                </c:pt>
                <c:pt idx="23">
                  <c:v>869</c:v>
                </c:pt>
                <c:pt idx="24">
                  <c:v>720</c:v>
                </c:pt>
                <c:pt idx="25">
                  <c:v>478</c:v>
                </c:pt>
                <c:pt idx="26">
                  <c:v>591</c:v>
                </c:pt>
                <c:pt idx="27">
                  <c:v>702</c:v>
                </c:pt>
                <c:pt idx="28">
                  <c:v>992</c:v>
                </c:pt>
                <c:pt idx="29">
                  <c:v>2170</c:v>
                </c:pt>
                <c:pt idx="30">
                  <c:v>339</c:v>
                </c:pt>
                <c:pt idx="3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8-4185-B7F5-2CBEF99A62D9}"/>
            </c:ext>
          </c:extLst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56</c:v>
                </c:pt>
                <c:pt idx="1">
                  <c:v>257</c:v>
                </c:pt>
                <c:pt idx="2">
                  <c:v>56</c:v>
                </c:pt>
                <c:pt idx="3">
                  <c:v>44</c:v>
                </c:pt>
                <c:pt idx="4">
                  <c:v>145</c:v>
                </c:pt>
                <c:pt idx="5">
                  <c:v>118</c:v>
                </c:pt>
                <c:pt idx="6">
                  <c:v>1366</c:v>
                </c:pt>
                <c:pt idx="7">
                  <c:v>100</c:v>
                </c:pt>
                <c:pt idx="8">
                  <c:v>51</c:v>
                </c:pt>
                <c:pt idx="9">
                  <c:v>16</c:v>
                </c:pt>
                <c:pt idx="10">
                  <c:v>95</c:v>
                </c:pt>
                <c:pt idx="11">
                  <c:v>78</c:v>
                </c:pt>
                <c:pt idx="12">
                  <c:v>151</c:v>
                </c:pt>
                <c:pt idx="13">
                  <c:v>0</c:v>
                </c:pt>
                <c:pt idx="14">
                  <c:v>849</c:v>
                </c:pt>
                <c:pt idx="15">
                  <c:v>69</c:v>
                </c:pt>
                <c:pt idx="16">
                  <c:v>11</c:v>
                </c:pt>
                <c:pt idx="17">
                  <c:v>20</c:v>
                </c:pt>
                <c:pt idx="18">
                  <c:v>887</c:v>
                </c:pt>
                <c:pt idx="19">
                  <c:v>65</c:v>
                </c:pt>
                <c:pt idx="20">
                  <c:v>43</c:v>
                </c:pt>
                <c:pt idx="21">
                  <c:v>67</c:v>
                </c:pt>
                <c:pt idx="22">
                  <c:v>197</c:v>
                </c:pt>
                <c:pt idx="23">
                  <c:v>46</c:v>
                </c:pt>
                <c:pt idx="24">
                  <c:v>198</c:v>
                </c:pt>
                <c:pt idx="25">
                  <c:v>87</c:v>
                </c:pt>
                <c:pt idx="26">
                  <c:v>99</c:v>
                </c:pt>
                <c:pt idx="27">
                  <c:v>106</c:v>
                </c:pt>
                <c:pt idx="28">
                  <c:v>0</c:v>
                </c:pt>
                <c:pt idx="29">
                  <c:v>99</c:v>
                </c:pt>
                <c:pt idx="30">
                  <c:v>22</c:v>
                </c:pt>
                <c:pt idx="3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185-B7F5-2CBEF99A62D9}"/>
            </c:ext>
          </c:extLst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F79646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5</c:v>
                </c:pt>
                <c:pt idx="1">
                  <c:v>77</c:v>
                </c:pt>
                <c:pt idx="2">
                  <c:v>152</c:v>
                </c:pt>
                <c:pt idx="3">
                  <c:v>27</c:v>
                </c:pt>
                <c:pt idx="4">
                  <c:v>239</c:v>
                </c:pt>
                <c:pt idx="5">
                  <c:v>21</c:v>
                </c:pt>
                <c:pt idx="6">
                  <c:v>403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36</c:v>
                </c:pt>
                <c:pt idx="11">
                  <c:v>18</c:v>
                </c:pt>
                <c:pt idx="12">
                  <c:v>66</c:v>
                </c:pt>
                <c:pt idx="13">
                  <c:v>0</c:v>
                </c:pt>
                <c:pt idx="14">
                  <c:v>246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76</c:v>
                </c:pt>
                <c:pt idx="19">
                  <c:v>53</c:v>
                </c:pt>
                <c:pt idx="20">
                  <c:v>9</c:v>
                </c:pt>
                <c:pt idx="21">
                  <c:v>7</c:v>
                </c:pt>
                <c:pt idx="22">
                  <c:v>353</c:v>
                </c:pt>
                <c:pt idx="23">
                  <c:v>4</c:v>
                </c:pt>
                <c:pt idx="24">
                  <c:v>38</c:v>
                </c:pt>
                <c:pt idx="25">
                  <c:v>17</c:v>
                </c:pt>
                <c:pt idx="26">
                  <c:v>34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185-B7F5-2CBEF99A62D9}"/>
            </c:ext>
          </c:extLst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8-4185-B7F5-2CBEF99A62D9}"/>
            </c:ext>
          </c:extLst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8-4185-B7F5-2CBEF99A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713088"/>
        <c:axId val="1132715008"/>
      </c:barChart>
      <c:catAx>
        <c:axId val="113271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132715008"/>
        <c:crosses val="autoZero"/>
        <c:auto val="1"/>
        <c:lblAlgn val="ctr"/>
        <c:lblOffset val="100"/>
        <c:noMultiLvlLbl val="0"/>
      </c:catAx>
      <c:valAx>
        <c:axId val="1132715008"/>
        <c:scaling>
          <c:orientation val="minMax"/>
          <c:max val="18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13271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47"/>
          <c:h val="7.511075134299813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Clase de Vehiculo 2016</a:t>
            </a:r>
          </a:p>
        </c:rich>
      </c:tx>
      <c:layout>
        <c:manualLayout>
          <c:xMode val="edge"/>
          <c:yMode val="edge"/>
          <c:x val="0.172958442694663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39545056868008E-2"/>
          <c:y val="0.35185185185185186"/>
          <c:w val="0.3888888888888889"/>
          <c:h val="0.64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8EC-48B4-AD29-E9ECCFAB7AC2}"/>
              </c:ext>
            </c:extLst>
          </c:dPt>
          <c:dPt>
            <c:idx val="1"/>
            <c:bubble3D val="0"/>
            <c:explosion val="2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EC-48B4-AD29-E9ECCFAB7AC2}"/>
              </c:ext>
            </c:extLst>
          </c:dPt>
          <c:dPt>
            <c:idx val="2"/>
            <c:bubble3D val="0"/>
            <c:explosion val="21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58EC-48B4-AD29-E9ECCFAB7AC2}"/>
              </c:ext>
            </c:extLst>
          </c:dPt>
          <c:dPt>
            <c:idx val="3"/>
            <c:bubble3D val="0"/>
            <c:explosion val="15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EC-48B4-AD29-E9ECCFAB7A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67A43AA-0870-4208-AC64-AEF2A5E80E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EC-48B4-AD29-E9ECCFAB7A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839F09-4CCC-4801-9544-1FDF0F7FE1E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EC-48B4-AD29-E9ECCFAB7AC2}"/>
                </c:ext>
              </c:extLst>
            </c:dLbl>
            <c:dLbl>
              <c:idx val="2"/>
              <c:layout>
                <c:manualLayout>
                  <c:x val="-3.5090988626421696E-2"/>
                  <c:y val="-1.2081146106736659E-2"/>
                </c:manualLayout>
              </c:layout>
              <c:tx>
                <c:rich>
                  <a:bodyPr/>
                  <a:lstStyle/>
                  <a:p>
                    <a:fld id="{58B21C98-394B-45D3-835A-1B667B9D4DC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EC-48B4-AD29-E9ECCFAB7AC2}"/>
                </c:ext>
              </c:extLst>
            </c:dLbl>
            <c:dLbl>
              <c:idx val="3"/>
              <c:layout>
                <c:manualLayout>
                  <c:x val="4.5258311461067367E-2"/>
                  <c:y val="-3.2696121318168583E-2"/>
                </c:manualLayout>
              </c:layout>
              <c:tx>
                <c:rich>
                  <a:bodyPr/>
                  <a:lstStyle/>
                  <a:p>
                    <a:fld id="{8F9DAB34-5E34-415A-9301-83E5DB5F64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8EC-48B4-AD29-E9ECCFAB7AC2}"/>
                </c:ext>
              </c:extLst>
            </c:dLbl>
            <c:dLbl>
              <c:idx val="4"/>
              <c:layout>
                <c:manualLayout>
                  <c:x val="5.8445756780402452E-2"/>
                  <c:y val="6.8172207640711576E-3"/>
                </c:manualLayout>
              </c:layout>
              <c:tx>
                <c:rich>
                  <a:bodyPr/>
                  <a:lstStyle/>
                  <a:p>
                    <a:fld id="{0D583783-89E0-4D30-A1E3-2431833604D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EC-48B4-AD29-E9ECCFAB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'2.1.4'!$B$5:$F$5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'2.1.4'!$B$41:$F$41</c:f>
              <c:numCache>
                <c:formatCode>0.0</c:formatCode>
                <c:ptCount val="5"/>
                <c:pt idx="0">
                  <c:v>85.030464659048874</c:v>
                </c:pt>
                <c:pt idx="1">
                  <c:v>10.566272799828697</c:v>
                </c:pt>
                <c:pt idx="2">
                  <c:v>3.7939693601448288</c:v>
                </c:pt>
                <c:pt idx="3">
                  <c:v>0.1</c:v>
                </c:pt>
                <c:pt idx="4">
                  <c:v>0.45745654162854527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C-48B4-AD29-E9ECCFAB7A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23709536307953"/>
          <c:y val="0.32311424613589967"/>
          <c:w val="0.17998097112860892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Parque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Modalidad de Servicio 2016</a:t>
            </a:r>
          </a:p>
          <a:p>
            <a:pPr>
              <a:defRPr lang="es-ES" sz="1050"/>
            </a:pPr>
            <a:endParaRPr lang="es-ES" sz="1050"/>
          </a:p>
        </c:rich>
      </c:tx>
      <c:layout>
        <c:manualLayout>
          <c:xMode val="edge"/>
          <c:yMode val="edge"/>
          <c:x val="0.17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563210848643924E-2"/>
          <c:y val="0.30092592592592593"/>
          <c:w val="0.41388888888888892"/>
          <c:h val="0.68981481481481488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34DA-4D6D-96E4-56C03321DEC7}"/>
              </c:ext>
            </c:extLst>
          </c:dPt>
          <c:dPt>
            <c:idx val="1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4DA-4D6D-96E4-56C03321DEC7}"/>
              </c:ext>
            </c:extLst>
          </c:dPt>
          <c:dPt>
            <c:idx val="2"/>
            <c:bubble3D val="0"/>
            <c:explosion val="1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34DA-4D6D-96E4-56C03321DEC7}"/>
              </c:ext>
            </c:extLst>
          </c:dPt>
          <c:dPt>
            <c:idx val="3"/>
            <c:bubble3D val="0"/>
            <c:explosion val="17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DA-4D6D-96E4-56C03321DEC7}"/>
              </c:ext>
            </c:extLst>
          </c:dPt>
          <c:dPt>
            <c:idx val="4"/>
            <c:bubble3D val="0"/>
            <c:explosion val="12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34DA-4D6D-96E4-56C03321DEC7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4DA-4D6D-96E4-56C03321DEC7}"/>
              </c:ext>
            </c:extLst>
          </c:dPt>
          <c:dLbls>
            <c:dLbl>
              <c:idx val="0"/>
              <c:layout>
                <c:manualLayout>
                  <c:x val="-6.1714566929133859E-2"/>
                  <c:y val="1.4209682123067738E-3"/>
                </c:manualLayout>
              </c:layout>
              <c:tx>
                <c:rich>
                  <a:bodyPr/>
                  <a:lstStyle/>
                  <a:p>
                    <a:fld id="{33186E57-C7D7-4BF9-BB5F-D3986B2FC51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DA-4D6D-96E4-56C03321DE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C2034C-2EA6-419A-8DDF-92BF43C441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DA-4D6D-96E4-56C03321DEC7}"/>
                </c:ext>
              </c:extLst>
            </c:dLbl>
            <c:dLbl>
              <c:idx val="2"/>
              <c:layout>
                <c:manualLayout>
                  <c:x val="1.1057961504811899E-2"/>
                  <c:y val="4.3977836103820354E-2"/>
                </c:manualLayout>
              </c:layout>
              <c:tx>
                <c:rich>
                  <a:bodyPr/>
                  <a:lstStyle/>
                  <a:p>
                    <a:fld id="{BF57DD02-41FB-41A0-A2B7-4AD6AE3E51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DA-4D6D-96E4-56C03321DE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38C768-8564-4131-9EC4-DA418C67C9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DA-4D6D-96E4-56C03321DE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2DC14C-88DE-49E2-A93F-FA6866350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DA-4D6D-96E4-56C03321DE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C58794-6481-4871-9ED0-B77B4A71A72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4DA-4D6D-96E4-56C03321D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'2.1.5'!$B$5:$G$5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'2.1.5'!$B$41:$G$41</c:f>
              <c:numCache>
                <c:formatCode>0.0</c:formatCode>
                <c:ptCount val="6"/>
                <c:pt idx="0">
                  <c:v>2.6532479414455628</c:v>
                </c:pt>
                <c:pt idx="1">
                  <c:v>62.140117965389031</c:v>
                </c:pt>
                <c:pt idx="2">
                  <c:v>0.78643592688481834</c:v>
                </c:pt>
                <c:pt idx="3">
                  <c:v>0.17714274590722393</c:v>
                </c:pt>
                <c:pt idx="4">
                  <c:v>20.102781725097817</c:v>
                </c:pt>
                <c:pt idx="5">
                  <c:v>14.140273695275544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DA-4D6D-96E4-56C03321D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7930883639545"/>
          <c:y val="0.30459572761738118"/>
          <c:w val="0.20365135608048995"/>
          <c:h val="0.5065489209682123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Modalidad de Servicio 2016</a:t>
            </a:r>
          </a:p>
        </c:rich>
      </c:tx>
      <c:layout>
        <c:manualLayout>
          <c:xMode val="edge"/>
          <c:yMode val="edge"/>
          <c:x val="0.20757487044888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483646274984813E-2"/>
          <c:y val="0.13593721925698884"/>
          <c:w val="0.88701208022073763"/>
          <c:h val="0.6355306593387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21</c:v>
                </c:pt>
                <c:pt idx="5">
                  <c:v>0</c:v>
                </c:pt>
                <c:pt idx="6">
                  <c:v>1149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57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11</c:v>
                </c:pt>
                <c:pt idx="21">
                  <c:v>25</c:v>
                </c:pt>
                <c:pt idx="22">
                  <c:v>0</c:v>
                </c:pt>
                <c:pt idx="23">
                  <c:v>24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1-41A5-B19E-ED3269A5EEBC}"/>
            </c:ext>
          </c:extLst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187</c:v>
                </c:pt>
                <c:pt idx="1">
                  <c:v>335</c:v>
                </c:pt>
                <c:pt idx="2">
                  <c:v>219</c:v>
                </c:pt>
                <c:pt idx="3">
                  <c:v>157</c:v>
                </c:pt>
                <c:pt idx="4">
                  <c:v>891</c:v>
                </c:pt>
                <c:pt idx="5">
                  <c:v>154</c:v>
                </c:pt>
                <c:pt idx="6">
                  <c:v>9181</c:v>
                </c:pt>
                <c:pt idx="7">
                  <c:v>619</c:v>
                </c:pt>
                <c:pt idx="8">
                  <c:v>44</c:v>
                </c:pt>
                <c:pt idx="9">
                  <c:v>251</c:v>
                </c:pt>
                <c:pt idx="10">
                  <c:v>2584</c:v>
                </c:pt>
                <c:pt idx="11">
                  <c:v>1873</c:v>
                </c:pt>
                <c:pt idx="12">
                  <c:v>182</c:v>
                </c:pt>
                <c:pt idx="13">
                  <c:v>830</c:v>
                </c:pt>
                <c:pt idx="14">
                  <c:v>2360</c:v>
                </c:pt>
                <c:pt idx="15">
                  <c:v>1068</c:v>
                </c:pt>
                <c:pt idx="16">
                  <c:v>493</c:v>
                </c:pt>
                <c:pt idx="17">
                  <c:v>294</c:v>
                </c:pt>
                <c:pt idx="18">
                  <c:v>464</c:v>
                </c:pt>
                <c:pt idx="19">
                  <c:v>854</c:v>
                </c:pt>
                <c:pt idx="20">
                  <c:v>1952</c:v>
                </c:pt>
                <c:pt idx="21">
                  <c:v>849</c:v>
                </c:pt>
                <c:pt idx="22">
                  <c:v>53</c:v>
                </c:pt>
                <c:pt idx="23">
                  <c:v>678</c:v>
                </c:pt>
                <c:pt idx="24">
                  <c:v>700</c:v>
                </c:pt>
                <c:pt idx="25">
                  <c:v>402</c:v>
                </c:pt>
                <c:pt idx="26">
                  <c:v>597</c:v>
                </c:pt>
                <c:pt idx="27">
                  <c:v>316</c:v>
                </c:pt>
                <c:pt idx="28">
                  <c:v>769</c:v>
                </c:pt>
                <c:pt idx="29">
                  <c:v>2136</c:v>
                </c:pt>
                <c:pt idx="30">
                  <c:v>305</c:v>
                </c:pt>
                <c:pt idx="3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1-41A5-B19E-ED3269A5EEBC}"/>
            </c:ext>
          </c:extLst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1-41A5-B19E-ED3269A5EEBC}"/>
            </c:ext>
          </c:extLst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17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9</c:v>
                </c:pt>
                <c:pt idx="24">
                  <c:v>7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B1-41A5-B19E-ED3269A5EEBC}"/>
            </c:ext>
          </c:extLst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0</c:v>
                </c:pt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119</c:v>
                </c:pt>
                <c:pt idx="5">
                  <c:v>107</c:v>
                </c:pt>
                <c:pt idx="6">
                  <c:v>5171</c:v>
                </c:pt>
                <c:pt idx="7">
                  <c:v>77</c:v>
                </c:pt>
                <c:pt idx="8">
                  <c:v>0</c:v>
                </c:pt>
                <c:pt idx="9">
                  <c:v>0</c:v>
                </c:pt>
                <c:pt idx="10">
                  <c:v>91</c:v>
                </c:pt>
                <c:pt idx="11">
                  <c:v>1053</c:v>
                </c:pt>
                <c:pt idx="12">
                  <c:v>18</c:v>
                </c:pt>
                <c:pt idx="13">
                  <c:v>56</c:v>
                </c:pt>
                <c:pt idx="14">
                  <c:v>262</c:v>
                </c:pt>
                <c:pt idx="15">
                  <c:v>19</c:v>
                </c:pt>
                <c:pt idx="16">
                  <c:v>97</c:v>
                </c:pt>
                <c:pt idx="17">
                  <c:v>0</c:v>
                </c:pt>
                <c:pt idx="18">
                  <c:v>793</c:v>
                </c:pt>
                <c:pt idx="19">
                  <c:v>43</c:v>
                </c:pt>
                <c:pt idx="20">
                  <c:v>175</c:v>
                </c:pt>
                <c:pt idx="21">
                  <c:v>1263</c:v>
                </c:pt>
                <c:pt idx="22">
                  <c:v>1</c:v>
                </c:pt>
                <c:pt idx="23">
                  <c:v>144</c:v>
                </c:pt>
                <c:pt idx="24">
                  <c:v>11</c:v>
                </c:pt>
                <c:pt idx="25">
                  <c:v>76</c:v>
                </c:pt>
                <c:pt idx="26">
                  <c:v>1</c:v>
                </c:pt>
                <c:pt idx="27">
                  <c:v>381</c:v>
                </c:pt>
                <c:pt idx="28">
                  <c:v>240</c:v>
                </c:pt>
                <c:pt idx="29">
                  <c:v>31</c:v>
                </c:pt>
                <c:pt idx="30">
                  <c:v>27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B1-41A5-B19E-ED3269A5EEBC}"/>
            </c:ext>
          </c:extLst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61</c:v>
                </c:pt>
                <c:pt idx="1">
                  <c:v>355</c:v>
                </c:pt>
                <c:pt idx="2">
                  <c:v>212</c:v>
                </c:pt>
                <c:pt idx="3">
                  <c:v>62</c:v>
                </c:pt>
                <c:pt idx="4">
                  <c:v>148</c:v>
                </c:pt>
                <c:pt idx="5">
                  <c:v>140</c:v>
                </c:pt>
                <c:pt idx="6">
                  <c:v>1794</c:v>
                </c:pt>
                <c:pt idx="7">
                  <c:v>111</c:v>
                </c:pt>
                <c:pt idx="8">
                  <c:v>61</c:v>
                </c:pt>
                <c:pt idx="9">
                  <c:v>24</c:v>
                </c:pt>
                <c:pt idx="10">
                  <c:v>137</c:v>
                </c:pt>
                <c:pt idx="11">
                  <c:v>128</c:v>
                </c:pt>
                <c:pt idx="12">
                  <c:v>206</c:v>
                </c:pt>
                <c:pt idx="13">
                  <c:v>0</c:v>
                </c:pt>
                <c:pt idx="14">
                  <c:v>1099</c:v>
                </c:pt>
                <c:pt idx="15">
                  <c:v>73</c:v>
                </c:pt>
                <c:pt idx="16">
                  <c:v>14</c:v>
                </c:pt>
                <c:pt idx="17">
                  <c:v>20</c:v>
                </c:pt>
                <c:pt idx="18">
                  <c:v>964</c:v>
                </c:pt>
                <c:pt idx="19">
                  <c:v>118</c:v>
                </c:pt>
                <c:pt idx="20">
                  <c:v>97</c:v>
                </c:pt>
                <c:pt idx="21">
                  <c:v>74</c:v>
                </c:pt>
                <c:pt idx="22">
                  <c:v>554</c:v>
                </c:pt>
                <c:pt idx="23">
                  <c:v>50</c:v>
                </c:pt>
                <c:pt idx="24">
                  <c:v>236</c:v>
                </c:pt>
                <c:pt idx="25">
                  <c:v>104</c:v>
                </c:pt>
                <c:pt idx="26">
                  <c:v>133</c:v>
                </c:pt>
                <c:pt idx="27">
                  <c:v>116</c:v>
                </c:pt>
                <c:pt idx="28">
                  <c:v>0</c:v>
                </c:pt>
                <c:pt idx="29">
                  <c:v>109</c:v>
                </c:pt>
                <c:pt idx="30">
                  <c:v>32</c:v>
                </c:pt>
                <c:pt idx="3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B1-41A5-B19E-ED3269A5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983104"/>
        <c:axId val="97984896"/>
      </c:barChart>
      <c:catAx>
        <c:axId val="9798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7984896"/>
        <c:crosses val="autoZero"/>
        <c:auto val="1"/>
        <c:lblAlgn val="ctr"/>
        <c:lblOffset val="100"/>
        <c:noMultiLvlLbl val="0"/>
      </c:catAx>
      <c:valAx>
        <c:axId val="97984896"/>
        <c:scaling>
          <c:orientation val="minMax"/>
          <c:max val="18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7983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68"/>
          <c:y val="0.91909211013052894"/>
          <c:w val="0.66584124099872133"/>
          <c:h val="8.09078898694710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 por Tipo de Persona 2016</a:t>
            </a:r>
            <a:endParaRPr lang="es-ES" sz="1200"/>
          </a:p>
        </c:rich>
      </c:tx>
      <c:layout>
        <c:manualLayout>
          <c:xMode val="edge"/>
          <c:yMode val="edge"/>
          <c:x val="0.22626875280496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782183617372"/>
          <c:y val="0.11758590071235164"/>
          <c:w val="0.87519988501286061"/>
          <c:h val="0.66150173816853952"/>
        </c:manualLayout>
      </c:layout>
      <c:lineChart>
        <c:grouping val="standard"/>
        <c:varyColors val="0"/>
        <c:ser>
          <c:idx val="0"/>
          <c:order val="0"/>
          <c:tx>
            <c:strRef>
              <c:f>'2.1.6'!$B$5:$B$6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1</c:v>
                </c:pt>
                <c:pt idx="1">
                  <c:v>51</c:v>
                </c:pt>
                <c:pt idx="2">
                  <c:v>2</c:v>
                </c:pt>
                <c:pt idx="3">
                  <c:v>65</c:v>
                </c:pt>
                <c:pt idx="4">
                  <c:v>130</c:v>
                </c:pt>
                <c:pt idx="5">
                  <c:v>8</c:v>
                </c:pt>
                <c:pt idx="6">
                  <c:v>1169</c:v>
                </c:pt>
                <c:pt idx="7">
                  <c:v>72</c:v>
                </c:pt>
                <c:pt idx="8">
                  <c:v>7</c:v>
                </c:pt>
                <c:pt idx="9">
                  <c:v>10</c:v>
                </c:pt>
                <c:pt idx="10">
                  <c:v>4</c:v>
                </c:pt>
                <c:pt idx="11">
                  <c:v>40</c:v>
                </c:pt>
                <c:pt idx="12">
                  <c:v>24</c:v>
                </c:pt>
                <c:pt idx="13">
                  <c:v>12</c:v>
                </c:pt>
                <c:pt idx="14">
                  <c:v>124</c:v>
                </c:pt>
                <c:pt idx="15">
                  <c:v>221</c:v>
                </c:pt>
                <c:pt idx="16">
                  <c:v>3</c:v>
                </c:pt>
                <c:pt idx="17">
                  <c:v>0</c:v>
                </c:pt>
                <c:pt idx="18">
                  <c:v>27</c:v>
                </c:pt>
                <c:pt idx="19">
                  <c:v>33</c:v>
                </c:pt>
                <c:pt idx="20">
                  <c:v>27</c:v>
                </c:pt>
                <c:pt idx="21">
                  <c:v>76</c:v>
                </c:pt>
                <c:pt idx="22">
                  <c:v>1</c:v>
                </c:pt>
                <c:pt idx="23">
                  <c:v>46</c:v>
                </c:pt>
                <c:pt idx="24">
                  <c:v>93</c:v>
                </c:pt>
                <c:pt idx="25">
                  <c:v>102</c:v>
                </c:pt>
                <c:pt idx="26">
                  <c:v>6</c:v>
                </c:pt>
                <c:pt idx="27">
                  <c:v>31</c:v>
                </c:pt>
                <c:pt idx="28">
                  <c:v>3</c:v>
                </c:pt>
                <c:pt idx="29">
                  <c:v>166</c:v>
                </c:pt>
                <c:pt idx="30">
                  <c:v>4</c:v>
                </c:pt>
                <c:pt idx="3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9-4E67-850F-C72A5EB0C77A}"/>
            </c:ext>
          </c:extLst>
        </c:ser>
        <c:ser>
          <c:idx val="1"/>
          <c:order val="1"/>
          <c:tx>
            <c:strRef>
              <c:f>'2.1.6'!$C$5:$C$6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247</c:v>
                </c:pt>
                <c:pt idx="1">
                  <c:v>723</c:v>
                </c:pt>
                <c:pt idx="2">
                  <c:v>433</c:v>
                </c:pt>
                <c:pt idx="3">
                  <c:v>154</c:v>
                </c:pt>
                <c:pt idx="4">
                  <c:v>1053</c:v>
                </c:pt>
                <c:pt idx="5">
                  <c:v>393</c:v>
                </c:pt>
                <c:pt idx="6">
                  <c:v>16504</c:v>
                </c:pt>
                <c:pt idx="7">
                  <c:v>743</c:v>
                </c:pt>
                <c:pt idx="8">
                  <c:v>98</c:v>
                </c:pt>
                <c:pt idx="9">
                  <c:v>271</c:v>
                </c:pt>
                <c:pt idx="10">
                  <c:v>2848</c:v>
                </c:pt>
                <c:pt idx="11">
                  <c:v>3017</c:v>
                </c:pt>
                <c:pt idx="12">
                  <c:v>394</c:v>
                </c:pt>
                <c:pt idx="13">
                  <c:v>875</c:v>
                </c:pt>
                <c:pt idx="14">
                  <c:v>3605</c:v>
                </c:pt>
                <c:pt idx="15">
                  <c:v>1010</c:v>
                </c:pt>
                <c:pt idx="16">
                  <c:v>601</c:v>
                </c:pt>
                <c:pt idx="17">
                  <c:v>315</c:v>
                </c:pt>
                <c:pt idx="18">
                  <c:v>2201</c:v>
                </c:pt>
                <c:pt idx="19">
                  <c:v>983</c:v>
                </c:pt>
                <c:pt idx="20">
                  <c:v>2219</c:v>
                </c:pt>
                <c:pt idx="21">
                  <c:v>2143</c:v>
                </c:pt>
                <c:pt idx="22">
                  <c:v>608</c:v>
                </c:pt>
                <c:pt idx="23">
                  <c:v>873</c:v>
                </c:pt>
                <c:pt idx="24">
                  <c:v>863</c:v>
                </c:pt>
                <c:pt idx="25">
                  <c:v>480</c:v>
                </c:pt>
                <c:pt idx="26">
                  <c:v>728</c:v>
                </c:pt>
                <c:pt idx="27">
                  <c:v>787</c:v>
                </c:pt>
                <c:pt idx="28">
                  <c:v>1007</c:v>
                </c:pt>
                <c:pt idx="29">
                  <c:v>2113</c:v>
                </c:pt>
                <c:pt idx="30">
                  <c:v>367</c:v>
                </c:pt>
                <c:pt idx="3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9-4E67-850F-C72A5EB0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17280"/>
        <c:axId val="98018816"/>
      </c:lineChart>
      <c:catAx>
        <c:axId val="9801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8018816"/>
        <c:crosses val="autoZero"/>
        <c:auto val="1"/>
        <c:lblAlgn val="ctr"/>
        <c:lblOffset val="100"/>
        <c:noMultiLvlLbl val="0"/>
      </c:catAx>
      <c:valAx>
        <c:axId val="98018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801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6938269460283993"/>
          <c:h val="7.3062253062195798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Tipo de Persona 2016</a:t>
            </a:r>
            <a:endParaRPr lang="es-ES" sz="1050"/>
          </a:p>
        </c:rich>
      </c:tx>
      <c:layout>
        <c:manualLayout>
          <c:xMode val="edge"/>
          <c:yMode val="edge"/>
          <c:x val="0.16696043826164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32735994207619E-2"/>
          <c:y val="0.30555555555555558"/>
          <c:w val="0.38133874239350912"/>
          <c:h val="0.6527777777777777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6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A017-4287-91B0-2AC7CD101230}"/>
              </c:ext>
            </c:extLst>
          </c:dPt>
          <c:dPt>
            <c:idx val="1"/>
            <c:bubble3D val="0"/>
            <c:explosion val="12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017-4287-91B0-2AC7CD101230}"/>
              </c:ext>
            </c:extLst>
          </c:dPt>
          <c:dLbls>
            <c:dLbl>
              <c:idx val="0"/>
              <c:layout>
                <c:manualLayout>
                  <c:x val="-1.9640638226509719E-2"/>
                  <c:y val="0.10442585301837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7-4287-91B0-2AC7CD101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'2.1.6'!$B$42:$C$42</c:f>
              <c:numCache>
                <c:formatCode>0</c:formatCode>
                <c:ptCount val="2"/>
                <c:pt idx="0">
                  <c:v>5.0456483229837845</c:v>
                </c:pt>
                <c:pt idx="1">
                  <c:v>94.95435167701622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7-4287-91B0-2AC7CD10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36"/>
          <c:w val="0.25080424321959782"/>
          <c:h val="0.16743438320210108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9</xdr:row>
      <xdr:rowOff>85725</xdr:rowOff>
    </xdr:from>
    <xdr:to>
      <xdr:col>9</xdr:col>
      <xdr:colOff>390525</xdr:colOff>
      <xdr:row>24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759620</xdr:colOff>
      <xdr:row>6</xdr:row>
      <xdr:rowOff>0</xdr:rowOff>
    </xdr:from>
    <xdr:to>
      <xdr:col>14</xdr:col>
      <xdr:colOff>600075</xdr:colOff>
      <xdr:row>24</xdr:row>
      <xdr:rowOff>111125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632883</xdr:colOff>
      <xdr:row>27</xdr:row>
      <xdr:rowOff>73024</xdr:rowOff>
    </xdr:from>
    <xdr:to>
      <xdr:col>10</xdr:col>
      <xdr:colOff>714376</xdr:colOff>
      <xdr:row>41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242207</xdr:colOff>
      <xdr:row>27</xdr:row>
      <xdr:rowOff>87086</xdr:rowOff>
    </xdr:from>
    <xdr:to>
      <xdr:col>17</xdr:col>
      <xdr:colOff>250371</xdr:colOff>
      <xdr:row>41</xdr:row>
      <xdr:rowOff>168729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1197768</xdr:colOff>
      <xdr:row>5</xdr:row>
      <xdr:rowOff>47624</xdr:rowOff>
    </xdr:from>
    <xdr:to>
      <xdr:col>9</xdr:col>
      <xdr:colOff>585937</xdr:colOff>
      <xdr:row>22</xdr:row>
      <xdr:rowOff>41437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1197767</xdr:colOff>
      <xdr:row>22</xdr:row>
      <xdr:rowOff>173833</xdr:rowOff>
    </xdr:from>
    <xdr:to>
      <xdr:col>9</xdr:col>
      <xdr:colOff>581025</xdr:colOff>
      <xdr:row>41</xdr:row>
      <xdr:rowOff>171449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6</xdr:row>
      <xdr:rowOff>0</xdr:rowOff>
    </xdr:from>
    <xdr:to>
      <xdr:col>9</xdr:col>
      <xdr:colOff>723899</xdr:colOff>
      <xdr:row>19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6</xdr:row>
      <xdr:rowOff>85726</xdr:rowOff>
    </xdr:from>
    <xdr:to>
      <xdr:col>14</xdr:col>
      <xdr:colOff>561975</xdr:colOff>
      <xdr:row>23</xdr:row>
      <xdr:rowOff>76201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66675</xdr:rowOff>
    </xdr:from>
    <xdr:to>
      <xdr:col>12</xdr:col>
      <xdr:colOff>704850</xdr:colOff>
      <xdr:row>38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397451</xdr:colOff>
      <xdr:row>6</xdr:row>
      <xdr:rowOff>132484</xdr:rowOff>
    </xdr:from>
    <xdr:to>
      <xdr:col>15</xdr:col>
      <xdr:colOff>638174</xdr:colOff>
      <xdr:row>23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635794</xdr:colOff>
      <xdr:row>24</xdr:row>
      <xdr:rowOff>71438</xdr:rowOff>
    </xdr:from>
    <xdr:to>
      <xdr:col>14</xdr:col>
      <xdr:colOff>709613</xdr:colOff>
      <xdr:row>39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6</xdr:row>
      <xdr:rowOff>104775</xdr:rowOff>
    </xdr:from>
    <xdr:to>
      <xdr:col>16</xdr:col>
      <xdr:colOff>723900</xdr:colOff>
      <xdr:row>23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24</xdr:row>
      <xdr:rowOff>180975</xdr:rowOff>
    </xdr:from>
    <xdr:to>
      <xdr:col>15</xdr:col>
      <xdr:colOff>676275</xdr:colOff>
      <xdr:row>39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lorviv\Desktop\1%20Autotransporte%20de%20Carg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"/>
      <sheetName val="1.1.6"/>
      <sheetName val="1.1.6.1"/>
      <sheetName val="1.1.6.2"/>
      <sheetName val="1.1.7"/>
      <sheetName val="1.1.7.1"/>
      <sheetName val="1.1.7.2"/>
      <sheetName val="1.1.8"/>
      <sheetName val="1.1.9"/>
      <sheetName val=" 1.1.10"/>
      <sheetName val=" 1.1.11"/>
      <sheetName val="1.2.1"/>
      <sheetName val="1.2.2"/>
      <sheetName val="1.2.3"/>
      <sheetName val="1.3.1 "/>
      <sheetName val="1.4.1  "/>
      <sheetName val="1.4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A9" t="str">
            <v>C-2</v>
          </cell>
        </row>
      </sheetData>
      <sheetData sheetId="20">
        <row r="4">
          <cell r="B4" t="str">
            <v>Autotransporte de Carga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A43" sqref="A43"/>
    </sheetView>
  </sheetViews>
  <sheetFormatPr baseColWidth="10" defaultColWidth="11.42578125" defaultRowHeight="15" x14ac:dyDescent="0.25"/>
  <cols>
    <col min="1" max="1" width="27.85546875" style="5" customWidth="1"/>
    <col min="2" max="2" width="18" style="5" customWidth="1"/>
    <col min="3" max="3" width="12.28515625" style="5" customWidth="1"/>
    <col min="4" max="4" width="14.28515625" style="5" customWidth="1"/>
    <col min="5" max="16384" width="11.42578125" style="5"/>
  </cols>
  <sheetData>
    <row r="1" spans="1:11" x14ac:dyDescent="0.25">
      <c r="A1" s="4"/>
      <c r="B1" s="4"/>
      <c r="C1" s="4"/>
      <c r="D1" s="4"/>
      <c r="E1" s="7"/>
      <c r="F1" s="7"/>
      <c r="G1" s="7"/>
    </row>
    <row r="2" spans="1:11" ht="17.25" x14ac:dyDescent="0.3">
      <c r="A2" s="42" t="s">
        <v>94</v>
      </c>
      <c r="B2" s="42"/>
      <c r="C2" s="42"/>
    </row>
    <row r="3" spans="1:11" x14ac:dyDescent="0.25">
      <c r="E3" s="4"/>
      <c r="F3" s="4"/>
      <c r="G3" s="4"/>
      <c r="H3" s="4"/>
      <c r="I3" s="4"/>
      <c r="J3" s="4"/>
      <c r="K3" s="4"/>
    </row>
    <row r="4" spans="1:11" ht="17.25" x14ac:dyDescent="0.3">
      <c r="A4" s="42" t="s">
        <v>109</v>
      </c>
      <c r="B4" s="42"/>
      <c r="C4" s="42"/>
      <c r="D4" s="4"/>
      <c r="E4" s="4"/>
      <c r="F4" s="4"/>
      <c r="G4" s="4"/>
      <c r="H4" s="4"/>
      <c r="I4" s="4"/>
      <c r="J4" s="4"/>
      <c r="K4" s="4"/>
    </row>
    <row r="5" spans="1:11" x14ac:dyDescent="0.25">
      <c r="D5" s="4"/>
      <c r="E5" s="4"/>
      <c r="F5" s="4"/>
      <c r="G5" s="4"/>
      <c r="H5" s="4"/>
      <c r="I5" s="4"/>
      <c r="J5" s="4"/>
      <c r="K5" s="4"/>
    </row>
    <row r="6" spans="1:11" ht="17.25" x14ac:dyDescent="0.3">
      <c r="A6" s="42" t="s">
        <v>136</v>
      </c>
      <c r="B6" s="42"/>
      <c r="C6" s="42"/>
      <c r="D6" s="44"/>
      <c r="E6" s="7"/>
      <c r="F6" s="7"/>
      <c r="G6" s="7"/>
    </row>
    <row r="7" spans="1:11" ht="17.25" x14ac:dyDescent="0.3">
      <c r="A7" s="58" t="s">
        <v>129</v>
      </c>
      <c r="B7" s="40"/>
      <c r="C7" s="40"/>
      <c r="D7" s="41"/>
      <c r="E7" s="7"/>
      <c r="F7" s="7"/>
      <c r="G7" s="7"/>
    </row>
    <row r="8" spans="1:11" x14ac:dyDescent="0.25">
      <c r="D8" s="7"/>
      <c r="G8" s="7"/>
    </row>
    <row r="9" spans="1:11" ht="26.25" customHeight="1" x14ac:dyDescent="0.25">
      <c r="A9" s="59" t="s">
        <v>130</v>
      </c>
      <c r="B9" s="59" t="s">
        <v>102</v>
      </c>
      <c r="C9" s="21" t="s">
        <v>0</v>
      </c>
      <c r="D9" s="7"/>
      <c r="G9" s="7"/>
    </row>
    <row r="10" spans="1:11" ht="7.5" customHeight="1" x14ac:dyDescent="0.25">
      <c r="A10" s="73"/>
      <c r="B10" s="73"/>
      <c r="C10" s="73"/>
      <c r="D10" s="7"/>
      <c r="G10" s="7"/>
    </row>
    <row r="11" spans="1:11" x14ac:dyDescent="0.25">
      <c r="A11" s="89" t="s">
        <v>40</v>
      </c>
      <c r="B11" s="27">
        <v>43681</v>
      </c>
      <c r="C11" s="63">
        <f>B11/$B$17*100</f>
        <v>85.030464659048874</v>
      </c>
      <c r="D11" s="7"/>
      <c r="G11" s="7"/>
    </row>
    <row r="12" spans="1:11" x14ac:dyDescent="0.25">
      <c r="A12" s="90" t="s">
        <v>39</v>
      </c>
      <c r="B12" s="28">
        <v>5428</v>
      </c>
      <c r="C12" s="92">
        <f>B12/$B$17*100</f>
        <v>10.566272799828697</v>
      </c>
      <c r="D12" s="7"/>
      <c r="G12" s="7"/>
    </row>
    <row r="13" spans="1:11" x14ac:dyDescent="0.25">
      <c r="A13" s="89" t="s">
        <v>41</v>
      </c>
      <c r="B13" s="27">
        <v>1949</v>
      </c>
      <c r="C13" s="63">
        <f>B13/$B$17*100</f>
        <v>3.7939693601448292</v>
      </c>
      <c r="D13" s="7"/>
      <c r="G13" s="7"/>
    </row>
    <row r="14" spans="1:11" x14ac:dyDescent="0.25">
      <c r="A14" s="90" t="s">
        <v>42</v>
      </c>
      <c r="B14" s="28">
        <v>78</v>
      </c>
      <c r="C14" s="92">
        <v>0.1</v>
      </c>
      <c r="D14" s="7"/>
      <c r="G14" s="7"/>
    </row>
    <row r="15" spans="1:11" x14ac:dyDescent="0.25">
      <c r="A15" s="93" t="s">
        <v>60</v>
      </c>
      <c r="B15" s="27">
        <v>235</v>
      </c>
      <c r="C15" s="63">
        <f>B15/$B$17*100</f>
        <v>0.45745654162854532</v>
      </c>
      <c r="D15" s="7"/>
      <c r="G15" s="7"/>
    </row>
    <row r="16" spans="1:11" ht="8.25" customHeight="1" x14ac:dyDescent="0.25">
      <c r="A16" s="73"/>
      <c r="B16" s="75"/>
      <c r="C16" s="76"/>
      <c r="D16" s="7"/>
      <c r="G16" s="7"/>
    </row>
    <row r="17" spans="1:7" ht="22.5" customHeight="1" x14ac:dyDescent="0.25">
      <c r="A17" s="2" t="s">
        <v>37</v>
      </c>
      <c r="B17" s="23">
        <f>SUM(B11:B15)</f>
        <v>51371</v>
      </c>
      <c r="C17" s="23">
        <f>B17/$B$17*100</f>
        <v>100</v>
      </c>
      <c r="D17" s="7"/>
      <c r="G17" s="7"/>
    </row>
    <row r="18" spans="1:7" x14ac:dyDescent="0.25">
      <c r="D18" s="7"/>
    </row>
    <row r="19" spans="1:7" x14ac:dyDescent="0.25">
      <c r="D19" s="7"/>
    </row>
    <row r="20" spans="1:7" x14ac:dyDescent="0.25">
      <c r="D20" s="7"/>
    </row>
  </sheetData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B49" sqref="B49"/>
    </sheetView>
  </sheetViews>
  <sheetFormatPr baseColWidth="10" defaultColWidth="11.42578125" defaultRowHeight="15" x14ac:dyDescent="0.25"/>
  <cols>
    <col min="1" max="1" width="16" style="5" customWidth="1"/>
    <col min="2" max="2" width="14.140625" style="5" customWidth="1"/>
    <col min="3" max="3" width="12" style="5" customWidth="1"/>
    <col min="4" max="4" width="8.140625" style="5" customWidth="1"/>
    <col min="5" max="5" width="14.140625" style="5" customWidth="1"/>
    <col min="6" max="6" width="8.42578125" style="5" customWidth="1"/>
    <col min="7" max="7" width="11.42578125" style="5"/>
    <col min="8" max="8" width="10.7109375" style="5" customWidth="1"/>
    <col min="9" max="16384" width="11.42578125" style="5"/>
  </cols>
  <sheetData>
    <row r="2" spans="1:8" ht="17.25" x14ac:dyDescent="0.3">
      <c r="A2" s="10" t="s">
        <v>127</v>
      </c>
    </row>
    <row r="4" spans="1:8" ht="17.25" x14ac:dyDescent="0.3">
      <c r="A4" s="10" t="s">
        <v>125</v>
      </c>
    </row>
    <row r="6" spans="1:8" ht="17.25" customHeight="1" x14ac:dyDescent="0.25">
      <c r="A6" s="141" t="s">
        <v>104</v>
      </c>
      <c r="B6" s="141" t="s">
        <v>105</v>
      </c>
      <c r="C6" s="141" t="s">
        <v>106</v>
      </c>
      <c r="D6" s="141" t="s">
        <v>0</v>
      </c>
      <c r="E6" s="141" t="s">
        <v>107</v>
      </c>
      <c r="F6" s="141" t="s">
        <v>0</v>
      </c>
      <c r="G6" s="39"/>
      <c r="H6" s="35"/>
    </row>
    <row r="7" spans="1:8" ht="29.25" customHeight="1" x14ac:dyDescent="0.25">
      <c r="A7" s="141"/>
      <c r="B7" s="141"/>
      <c r="C7" s="141"/>
      <c r="D7" s="141"/>
      <c r="E7" s="141"/>
      <c r="F7" s="141"/>
      <c r="G7" s="144"/>
      <c r="H7" s="34"/>
    </row>
    <row r="8" spans="1:8" ht="6.75" customHeight="1" x14ac:dyDescent="0.25">
      <c r="A8" s="73"/>
      <c r="B8" s="73"/>
      <c r="C8" s="73"/>
      <c r="D8" s="73"/>
      <c r="E8" s="73"/>
      <c r="F8" s="73"/>
      <c r="G8" s="144"/>
      <c r="H8" s="37"/>
    </row>
    <row r="9" spans="1:8" x14ac:dyDescent="0.25">
      <c r="A9" s="52" t="s">
        <v>52</v>
      </c>
      <c r="B9" s="54" t="s">
        <v>56</v>
      </c>
      <c r="C9" s="27">
        <v>1981</v>
      </c>
      <c r="D9" s="64">
        <f>C9/$C$17*100</f>
        <v>71.105527638190964</v>
      </c>
      <c r="E9" s="27">
        <v>3146</v>
      </c>
      <c r="F9" s="64">
        <f>E9/$E$17*100</f>
        <v>6.1240777870783125</v>
      </c>
      <c r="G9" s="36">
        <v>73.975745657161582</v>
      </c>
      <c r="H9" s="38">
        <v>7.0281443790745746</v>
      </c>
    </row>
    <row r="10" spans="1:8" ht="9" customHeight="1" x14ac:dyDescent="0.25">
      <c r="A10" s="77"/>
      <c r="B10" s="78"/>
      <c r="C10" s="74"/>
      <c r="D10" s="80"/>
      <c r="E10" s="74"/>
      <c r="F10" s="80"/>
      <c r="G10" s="36"/>
      <c r="H10" s="38"/>
    </row>
    <row r="11" spans="1:8" x14ac:dyDescent="0.25">
      <c r="A11" s="52" t="s">
        <v>53</v>
      </c>
      <c r="B11" s="55" t="s">
        <v>57</v>
      </c>
      <c r="C11" s="27">
        <v>483</v>
      </c>
      <c r="D11" s="64">
        <f>C11/$C$17*100</f>
        <v>17.336683417085428</v>
      </c>
      <c r="E11" s="27">
        <v>6858</v>
      </c>
      <c r="F11" s="64">
        <v>13.4</v>
      </c>
      <c r="G11" s="36">
        <v>15.732546705998033</v>
      </c>
      <c r="H11" s="38">
        <v>13.583240578788361</v>
      </c>
    </row>
    <row r="12" spans="1:8" ht="7.5" customHeight="1" x14ac:dyDescent="0.25">
      <c r="A12" s="77"/>
      <c r="B12" s="78"/>
      <c r="C12" s="74"/>
      <c r="D12" s="80"/>
      <c r="E12" s="74"/>
      <c r="F12" s="80"/>
      <c r="G12" s="36"/>
      <c r="H12" s="38"/>
    </row>
    <row r="13" spans="1:8" x14ac:dyDescent="0.25">
      <c r="A13" s="52" t="s">
        <v>54</v>
      </c>
      <c r="B13" s="56" t="s">
        <v>58</v>
      </c>
      <c r="C13" s="27">
        <v>219</v>
      </c>
      <c r="D13" s="64">
        <f>C13/$C$17*100</f>
        <v>7.8607322325915288</v>
      </c>
      <c r="E13" s="27">
        <v>12183</v>
      </c>
      <c r="F13" s="64">
        <f>E13/$E$17*100</f>
        <v>23.715715092172626</v>
      </c>
      <c r="G13" s="36">
        <v>6.9157653228449689</v>
      </c>
      <c r="H13" s="38">
        <v>22.964700270313244</v>
      </c>
    </row>
    <row r="14" spans="1:8" ht="9" customHeight="1" x14ac:dyDescent="0.25">
      <c r="A14" s="77"/>
      <c r="B14" s="78"/>
      <c r="C14" s="74"/>
      <c r="D14" s="80"/>
      <c r="E14" s="74"/>
      <c r="F14" s="80"/>
      <c r="G14" s="36"/>
      <c r="H14" s="38"/>
    </row>
    <row r="15" spans="1:8" x14ac:dyDescent="0.25">
      <c r="A15" s="52" t="s">
        <v>55</v>
      </c>
      <c r="B15" s="56" t="s">
        <v>59</v>
      </c>
      <c r="C15" s="27">
        <v>103</v>
      </c>
      <c r="D15" s="64">
        <f>C15/$C$17*100</f>
        <v>3.6970567121320892</v>
      </c>
      <c r="E15" s="27">
        <v>29184</v>
      </c>
      <c r="F15" s="64">
        <f>E15/$E$17*100</f>
        <v>56.810262599521131</v>
      </c>
      <c r="G15" s="36">
        <v>3.3759423139954112</v>
      </c>
      <c r="H15" s="38">
        <v>56.423914771823824</v>
      </c>
    </row>
    <row r="16" spans="1:8" ht="6" customHeight="1" x14ac:dyDescent="0.25">
      <c r="A16" s="81"/>
      <c r="B16" s="82"/>
      <c r="C16" s="74"/>
      <c r="D16" s="79"/>
      <c r="E16" s="74"/>
      <c r="F16" s="79"/>
      <c r="G16" s="31"/>
      <c r="H16" s="31"/>
    </row>
    <row r="17" spans="1:6" ht="19.5" customHeight="1" x14ac:dyDescent="0.25">
      <c r="A17" s="11" t="s">
        <v>37</v>
      </c>
      <c r="B17" s="24"/>
      <c r="C17" s="30">
        <f>C9+C11+C13+C15</f>
        <v>2786</v>
      </c>
      <c r="D17" s="66">
        <f>D9+D11+D13+D15</f>
        <v>100.00000000000001</v>
      </c>
      <c r="E17" s="30">
        <f>E9+E11+E13+E15</f>
        <v>51371</v>
      </c>
      <c r="F17" s="66">
        <f>F9+F11+F13+F15</f>
        <v>100.05005547877207</v>
      </c>
    </row>
    <row r="18" spans="1:6" ht="15.75" x14ac:dyDescent="0.25">
      <c r="A18" s="12"/>
      <c r="B18" s="12"/>
      <c r="C18" s="12"/>
      <c r="D18" s="12"/>
      <c r="E18" s="12"/>
      <c r="F18" s="12"/>
    </row>
    <row r="19" spans="1:6" hidden="1" x14ac:dyDescent="0.25"/>
    <row r="20" spans="1:6" x14ac:dyDescent="0.25">
      <c r="D20" s="33"/>
    </row>
    <row r="21" spans="1:6" x14ac:dyDescent="0.25">
      <c r="D21" s="101"/>
    </row>
    <row r="22" spans="1:6" x14ac:dyDescent="0.25">
      <c r="D22" s="33"/>
    </row>
    <row r="23" spans="1:6" x14ac:dyDescent="0.25">
      <c r="D23" s="101"/>
    </row>
    <row r="24" spans="1:6" x14ac:dyDescent="0.25">
      <c r="D24" s="101"/>
    </row>
    <row r="25" spans="1:6" x14ac:dyDescent="0.25">
      <c r="D25" s="33"/>
    </row>
    <row r="26" spans="1:6" x14ac:dyDescent="0.25">
      <c r="D26" s="33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Normal="100" workbookViewId="0">
      <selection activeCell="C43" sqref="C43"/>
    </sheetView>
  </sheetViews>
  <sheetFormatPr baseColWidth="10" defaultColWidth="11.42578125" defaultRowHeight="15" x14ac:dyDescent="0.25"/>
  <cols>
    <col min="1" max="1" width="39.28515625" style="104" customWidth="1"/>
    <col min="2" max="2" width="15.85546875" style="104" customWidth="1"/>
    <col min="3" max="3" width="16.28515625" style="104" customWidth="1"/>
    <col min="4" max="4" width="18.140625" style="104" bestFit="1" customWidth="1"/>
    <col min="5" max="5" width="18.7109375" style="104" bestFit="1" customWidth="1"/>
    <col min="6" max="16384" width="11.42578125" style="104"/>
  </cols>
  <sheetData>
    <row r="2" spans="1:8" ht="19.5" customHeight="1" x14ac:dyDescent="0.3">
      <c r="A2" s="103" t="s">
        <v>122</v>
      </c>
    </row>
    <row r="4" spans="1:8" ht="17.25" x14ac:dyDescent="0.3">
      <c r="A4" s="103" t="s">
        <v>123</v>
      </c>
    </row>
    <row r="6" spans="1:8" ht="16.5" customHeight="1" x14ac:dyDescent="0.25">
      <c r="A6" s="141" t="s">
        <v>108</v>
      </c>
      <c r="B6" s="141" t="s">
        <v>120</v>
      </c>
      <c r="C6" s="141" t="s">
        <v>121</v>
      </c>
      <c r="E6" s="105"/>
      <c r="F6" s="105"/>
      <c r="G6" s="105"/>
      <c r="H6" s="105"/>
    </row>
    <row r="7" spans="1:8" ht="18" customHeight="1" x14ac:dyDescent="0.25">
      <c r="A7" s="141"/>
      <c r="B7" s="141"/>
      <c r="C7" s="141"/>
    </row>
    <row r="8" spans="1:8" ht="27.75" customHeight="1" x14ac:dyDescent="0.25">
      <c r="A8" s="141"/>
      <c r="B8" s="141"/>
      <c r="C8" s="141"/>
      <c r="D8" s="106" t="s">
        <v>90</v>
      </c>
      <c r="E8" s="106" t="s">
        <v>91</v>
      </c>
      <c r="F8" s="107"/>
    </row>
    <row r="9" spans="1:8" ht="8.25" customHeight="1" x14ac:dyDescent="0.25">
      <c r="A9" s="108"/>
      <c r="B9" s="108"/>
      <c r="C9" s="108"/>
      <c r="D9" s="109"/>
      <c r="E9" s="110"/>
      <c r="F9" s="107"/>
    </row>
    <row r="10" spans="1:8" x14ac:dyDescent="0.25">
      <c r="A10" s="111" t="s">
        <v>33</v>
      </c>
      <c r="B10" s="112">
        <v>48760</v>
      </c>
      <c r="C10" s="112">
        <v>8019031</v>
      </c>
      <c r="D10" s="113">
        <f>B10*100/$B$17</f>
        <v>1.6412755902331311</v>
      </c>
      <c r="E10" s="113">
        <f>C10*100/$C$17</f>
        <v>1.9028859739581179</v>
      </c>
    </row>
    <row r="11" spans="1:8" x14ac:dyDescent="0.25">
      <c r="A11" s="114" t="s">
        <v>49</v>
      </c>
      <c r="B11" s="115">
        <v>2152490</v>
      </c>
      <c r="C11" s="115">
        <v>289771364</v>
      </c>
      <c r="D11" s="113">
        <f t="shared" ref="D11:D15" si="0">B11*100/$B$17</f>
        <v>72.453430993045785</v>
      </c>
      <c r="E11" s="113">
        <f t="shared" ref="E11:E15" si="1">C11*100/$C$17</f>
        <v>68.761657637975489</v>
      </c>
    </row>
    <row r="12" spans="1:8" x14ac:dyDescent="0.25">
      <c r="A12" s="111" t="s">
        <v>34</v>
      </c>
      <c r="B12" s="112">
        <v>31402</v>
      </c>
      <c r="C12" s="112">
        <v>5159745</v>
      </c>
      <c r="D12" s="113">
        <f t="shared" si="0"/>
        <v>1.0570003298708117</v>
      </c>
      <c r="E12" s="113">
        <f t="shared" si="1"/>
        <v>1.224388132394117</v>
      </c>
    </row>
    <row r="13" spans="1:8" x14ac:dyDescent="0.25">
      <c r="A13" s="114" t="s">
        <v>36</v>
      </c>
      <c r="B13" s="115">
        <v>19558</v>
      </c>
      <c r="C13" s="115">
        <v>1758449</v>
      </c>
      <c r="D13" s="113">
        <f t="shared" si="0"/>
        <v>0.65832789158694793</v>
      </c>
      <c r="E13" s="113">
        <f t="shared" si="1"/>
        <v>0.41727335110946423</v>
      </c>
    </row>
    <row r="14" spans="1:8" x14ac:dyDescent="0.25">
      <c r="A14" s="111" t="s">
        <v>35</v>
      </c>
      <c r="B14" s="112">
        <v>688254</v>
      </c>
      <c r="C14" s="112">
        <v>115036841</v>
      </c>
      <c r="D14" s="113">
        <f t="shared" si="0"/>
        <v>23.166827114034319</v>
      </c>
      <c r="E14" s="113">
        <f t="shared" si="1"/>
        <v>27.297810823695549</v>
      </c>
    </row>
    <row r="15" spans="1:8" ht="34.5" customHeight="1" x14ac:dyDescent="0.25">
      <c r="A15" s="116" t="s">
        <v>38</v>
      </c>
      <c r="B15" s="117">
        <v>30396</v>
      </c>
      <c r="C15" s="117">
        <v>1668733</v>
      </c>
      <c r="D15" s="113">
        <f t="shared" si="0"/>
        <v>1.0231380812290043</v>
      </c>
      <c r="E15" s="113">
        <f t="shared" si="1"/>
        <v>0.39598408086725839</v>
      </c>
    </row>
    <row r="16" spans="1:8" ht="8.25" customHeight="1" x14ac:dyDescent="0.25">
      <c r="A16" s="108"/>
      <c r="B16" s="118"/>
      <c r="C16" s="118"/>
      <c r="D16" s="113"/>
      <c r="E16" s="113"/>
      <c r="F16" s="107"/>
    </row>
    <row r="17" spans="1:6" ht="24" customHeight="1" x14ac:dyDescent="0.25">
      <c r="A17" s="102" t="s">
        <v>51</v>
      </c>
      <c r="B17" s="23">
        <f>SUM(B10:B15)</f>
        <v>2970860</v>
      </c>
      <c r="C17" s="23">
        <f>SUM(C10:C15)</f>
        <v>421414163</v>
      </c>
      <c r="D17" s="113">
        <f>SUM(D10:D15)</f>
        <v>100.00000000000001</v>
      </c>
      <c r="E17" s="113">
        <f>SUM(E10:E15)</f>
        <v>100</v>
      </c>
      <c r="F17" s="107"/>
    </row>
    <row r="18" spans="1:6" x14ac:dyDescent="0.25">
      <c r="A18" s="119" t="s">
        <v>133</v>
      </c>
      <c r="D18" s="120"/>
      <c r="E18" s="120"/>
    </row>
    <row r="19" spans="1:6" x14ac:dyDescent="0.25">
      <c r="C19" s="120"/>
      <c r="D19" s="120"/>
      <c r="E19" s="120"/>
    </row>
    <row r="20" spans="1:6" x14ac:dyDescent="0.25">
      <c r="C20" s="120"/>
      <c r="D20" s="120"/>
      <c r="E20" s="120"/>
    </row>
    <row r="21" spans="1:6" x14ac:dyDescent="0.25">
      <c r="A21" s="121" t="s">
        <v>93</v>
      </c>
      <c r="B21" s="122"/>
      <c r="C21" s="123"/>
      <c r="D21" s="120"/>
      <c r="E21" s="120"/>
    </row>
    <row r="22" spans="1:6" ht="15" customHeight="1" x14ac:dyDescent="0.25">
      <c r="A22" s="144" t="s">
        <v>92</v>
      </c>
      <c r="B22" s="124"/>
      <c r="C22" s="123"/>
      <c r="D22" s="120"/>
      <c r="E22" s="120"/>
    </row>
    <row r="23" spans="1:6" ht="15" customHeight="1" x14ac:dyDescent="0.25">
      <c r="A23" s="144"/>
      <c r="B23" s="124"/>
      <c r="C23" s="124"/>
      <c r="D23" s="125"/>
      <c r="E23" s="120"/>
    </row>
    <row r="24" spans="1:6" x14ac:dyDescent="0.25">
      <c r="A24" s="126"/>
      <c r="B24" s="124"/>
      <c r="C24" s="120"/>
      <c r="D24" s="120"/>
    </row>
    <row r="25" spans="1:6" x14ac:dyDescent="0.25">
      <c r="A25" s="122"/>
      <c r="B25" s="115"/>
      <c r="C25" s="115"/>
    </row>
    <row r="26" spans="1:6" x14ac:dyDescent="0.25">
      <c r="A26" s="122"/>
      <c r="B26" s="115"/>
      <c r="C26" s="115"/>
    </row>
    <row r="27" spans="1:6" x14ac:dyDescent="0.25">
      <c r="A27" s="122"/>
      <c r="B27" s="115"/>
      <c r="C27" s="115"/>
    </row>
    <row r="28" spans="1:6" x14ac:dyDescent="0.25">
      <c r="A28" s="127"/>
      <c r="B28" s="115"/>
      <c r="C28" s="115"/>
    </row>
    <row r="29" spans="1:6" x14ac:dyDescent="0.25">
      <c r="A29" s="128"/>
      <c r="B29" s="129"/>
      <c r="C29" s="129"/>
    </row>
    <row r="30" spans="1:6" ht="15.75" x14ac:dyDescent="0.25">
      <c r="A30" s="84"/>
      <c r="B30" s="96"/>
      <c r="C30" s="96"/>
    </row>
    <row r="31" spans="1:6" x14ac:dyDescent="0.25">
      <c r="A31" s="121"/>
      <c r="B31" s="122"/>
      <c r="C31" s="122"/>
    </row>
    <row r="32" spans="1:6" x14ac:dyDescent="0.25">
      <c r="A32" s="121"/>
      <c r="B32" s="122"/>
      <c r="C32" s="122"/>
    </row>
    <row r="33" spans="1:3" x14ac:dyDescent="0.25">
      <c r="A33" s="121"/>
      <c r="B33" s="130"/>
      <c r="C33" s="130"/>
    </row>
    <row r="41" spans="1:3" x14ac:dyDescent="0.25">
      <c r="A41" s="131"/>
    </row>
    <row r="42" spans="1:3" x14ac:dyDescent="0.25">
      <c r="A42" s="131"/>
    </row>
    <row r="43" spans="1:3" x14ac:dyDescent="0.25">
      <c r="A43" s="131"/>
    </row>
    <row r="44" spans="1:3" x14ac:dyDescent="0.25">
      <c r="A44" s="132"/>
    </row>
    <row r="50" spans="2:2" x14ac:dyDescent="0.25">
      <c r="B50" s="133"/>
    </row>
  </sheetData>
  <mergeCells count="4">
    <mergeCell ref="A6:A8"/>
    <mergeCell ref="B6:B8"/>
    <mergeCell ref="C6:C8"/>
    <mergeCell ref="A22:A23"/>
  </mergeCells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A39" sqref="A39"/>
    </sheetView>
  </sheetViews>
  <sheetFormatPr baseColWidth="10" defaultColWidth="11.42578125" defaultRowHeight="15" x14ac:dyDescent="0.25"/>
  <cols>
    <col min="1" max="1" width="35.5703125" style="5" customWidth="1"/>
    <col min="2" max="2" width="14.42578125" style="5" customWidth="1"/>
    <col min="3" max="3" width="12.28515625" style="5" customWidth="1"/>
    <col min="4" max="4" width="9.85546875" style="5" customWidth="1"/>
    <col min="5" max="16384" width="11.42578125" style="5"/>
  </cols>
  <sheetData>
    <row r="1" spans="1:11" x14ac:dyDescent="0.25">
      <c r="D1" s="4"/>
      <c r="E1" s="4"/>
      <c r="F1" s="4"/>
      <c r="G1" s="4"/>
      <c r="H1" s="4"/>
      <c r="I1" s="4"/>
      <c r="J1" s="4"/>
      <c r="K1" s="4"/>
    </row>
    <row r="2" spans="1:11" ht="17.25" x14ac:dyDescent="0.3">
      <c r="A2" s="42" t="s">
        <v>137</v>
      </c>
      <c r="B2" s="42"/>
      <c r="C2" s="42"/>
      <c r="D2" s="4"/>
      <c r="E2" s="4"/>
      <c r="F2" s="4"/>
      <c r="G2" s="4"/>
      <c r="H2" s="4"/>
      <c r="I2" s="4"/>
      <c r="J2" s="4"/>
      <c r="K2" s="4"/>
    </row>
    <row r="3" spans="1:11" ht="15.75" customHeight="1" x14ac:dyDescent="0.3">
      <c r="A3" s="58" t="s">
        <v>111</v>
      </c>
      <c r="B3" s="40"/>
      <c r="C3" s="40"/>
      <c r="D3" s="4"/>
      <c r="E3" s="4"/>
      <c r="F3" s="4"/>
      <c r="G3" s="4"/>
      <c r="H3" s="4"/>
      <c r="I3" s="4"/>
      <c r="J3" s="4"/>
      <c r="K3" s="4"/>
    </row>
    <row r="4" spans="1:11" x14ac:dyDescent="0.25">
      <c r="D4" s="4"/>
      <c r="E4" s="4"/>
      <c r="F4" s="4"/>
      <c r="G4" s="4"/>
      <c r="H4" s="4"/>
      <c r="I4" s="4"/>
      <c r="J4" s="4"/>
      <c r="K4" s="4"/>
    </row>
    <row r="5" spans="1:11" ht="37.5" customHeight="1" x14ac:dyDescent="0.25">
      <c r="A5" s="59" t="s">
        <v>128</v>
      </c>
      <c r="B5" s="59" t="s">
        <v>102</v>
      </c>
      <c r="C5" s="21" t="s">
        <v>0</v>
      </c>
      <c r="D5" s="4"/>
      <c r="F5" s="4"/>
      <c r="G5" s="4"/>
      <c r="H5" s="4"/>
      <c r="I5" s="4"/>
      <c r="J5" s="4"/>
      <c r="K5" s="4"/>
    </row>
    <row r="6" spans="1:11" ht="6.75" customHeight="1" x14ac:dyDescent="0.25">
      <c r="A6" s="69" t="s">
        <v>32</v>
      </c>
      <c r="B6" s="69"/>
      <c r="C6" s="70"/>
      <c r="D6" s="4"/>
      <c r="F6" s="4"/>
      <c r="G6" s="4"/>
      <c r="H6" s="4"/>
      <c r="I6" s="4"/>
      <c r="J6" s="4"/>
      <c r="K6" s="4"/>
    </row>
    <row r="7" spans="1:11" x14ac:dyDescent="0.25">
      <c r="A7" s="89" t="s">
        <v>33</v>
      </c>
      <c r="B7" s="26">
        <v>1363</v>
      </c>
      <c r="C7" s="62">
        <f t="shared" ref="C7:C12" si="0">B7/$B$14*100</f>
        <v>2.6532479414455628</v>
      </c>
      <c r="D7" s="4"/>
      <c r="F7" s="4"/>
      <c r="G7" s="4"/>
      <c r="H7" s="4"/>
      <c r="I7" s="4"/>
      <c r="J7" s="4"/>
      <c r="K7" s="4"/>
    </row>
    <row r="8" spans="1:11" x14ac:dyDescent="0.25">
      <c r="A8" s="90" t="s">
        <v>49</v>
      </c>
      <c r="B8" s="85">
        <v>31922</v>
      </c>
      <c r="C8" s="86">
        <f t="shared" si="0"/>
        <v>62.140117965389031</v>
      </c>
      <c r="D8" s="4"/>
      <c r="F8" s="4"/>
      <c r="G8" s="4"/>
      <c r="H8" s="4"/>
      <c r="I8" s="4"/>
      <c r="J8" s="4"/>
    </row>
    <row r="9" spans="1:11" x14ac:dyDescent="0.25">
      <c r="A9" s="89" t="s">
        <v>34</v>
      </c>
      <c r="B9" s="26">
        <v>404</v>
      </c>
      <c r="C9" s="62">
        <f t="shared" si="0"/>
        <v>0.78643592688481834</v>
      </c>
      <c r="D9" s="4"/>
      <c r="F9" s="4"/>
      <c r="G9" s="4"/>
      <c r="H9" s="4"/>
      <c r="I9" s="4"/>
      <c r="J9" s="4"/>
    </row>
    <row r="10" spans="1:11" x14ac:dyDescent="0.25">
      <c r="A10" s="90" t="s">
        <v>36</v>
      </c>
      <c r="B10" s="85">
        <v>91</v>
      </c>
      <c r="C10" s="86">
        <f t="shared" si="0"/>
        <v>0.1771427459072239</v>
      </c>
      <c r="D10" s="4"/>
      <c r="F10" s="4"/>
      <c r="G10" s="4"/>
      <c r="H10" s="4"/>
      <c r="I10" s="4"/>
      <c r="J10" s="4"/>
    </row>
    <row r="11" spans="1:11" x14ac:dyDescent="0.25">
      <c r="A11" s="89" t="s">
        <v>35</v>
      </c>
      <c r="B11" s="26">
        <v>10327</v>
      </c>
      <c r="C11" s="62">
        <f t="shared" si="0"/>
        <v>20.102781725097817</v>
      </c>
      <c r="D11" s="4"/>
      <c r="F11" s="4"/>
      <c r="G11" s="4"/>
      <c r="H11" s="4"/>
      <c r="I11" s="4"/>
      <c r="J11" s="4"/>
    </row>
    <row r="12" spans="1:11" ht="31.5" customHeight="1" x14ac:dyDescent="0.25">
      <c r="A12" s="91" t="s">
        <v>100</v>
      </c>
      <c r="B12" s="87">
        <v>7264</v>
      </c>
      <c r="C12" s="88">
        <f t="shared" si="0"/>
        <v>14.140273695275546</v>
      </c>
      <c r="D12" s="4"/>
      <c r="F12" s="4"/>
      <c r="G12" s="4"/>
      <c r="H12" s="4"/>
      <c r="I12" s="4"/>
      <c r="J12" s="4"/>
    </row>
    <row r="13" spans="1:11" ht="7.5" customHeight="1" x14ac:dyDescent="0.25">
      <c r="A13" s="69"/>
      <c r="B13" s="71"/>
      <c r="C13" s="72"/>
      <c r="D13" s="4"/>
      <c r="F13" s="4"/>
      <c r="G13" s="4"/>
      <c r="H13" s="4"/>
      <c r="I13" s="4"/>
      <c r="J13" s="4"/>
    </row>
    <row r="14" spans="1:11" ht="21" customHeight="1" x14ac:dyDescent="0.25">
      <c r="A14" s="2" t="s">
        <v>37</v>
      </c>
      <c r="B14" s="25">
        <f>SUM(B7:B12)</f>
        <v>51371</v>
      </c>
      <c r="C14" s="65">
        <f>B14/$B$14*100</f>
        <v>100</v>
      </c>
      <c r="D14" s="4"/>
      <c r="F14" s="4"/>
      <c r="G14" s="4"/>
      <c r="H14" s="4"/>
      <c r="I14" s="4"/>
      <c r="J14" s="4"/>
      <c r="K14" s="4"/>
    </row>
    <row r="15" spans="1:11" x14ac:dyDescent="0.25">
      <c r="D15" s="4"/>
    </row>
    <row r="16" spans="1:11" x14ac:dyDescent="0.25">
      <c r="A16" s="16"/>
    </row>
    <row r="17" spans="1:6" x14ac:dyDescent="0.25">
      <c r="F17" s="4"/>
    </row>
    <row r="18" spans="1:6" x14ac:dyDescent="0.25">
      <c r="F18" s="4"/>
    </row>
    <row r="19" spans="1:6" x14ac:dyDescent="0.25">
      <c r="A19" s="45"/>
      <c r="B19" s="45"/>
      <c r="F19" s="4"/>
    </row>
    <row r="20" spans="1:6" x14ac:dyDescent="0.25">
      <c r="A20" s="45"/>
      <c r="B20" s="45"/>
      <c r="F20" s="4"/>
    </row>
    <row r="21" spans="1:6" x14ac:dyDescent="0.25">
      <c r="A21" s="45"/>
      <c r="B21" s="45"/>
      <c r="F21" s="4"/>
    </row>
    <row r="22" spans="1:6" x14ac:dyDescent="0.25">
      <c r="A22" s="45"/>
      <c r="B22" s="45"/>
    </row>
    <row r="23" spans="1:6" x14ac:dyDescent="0.25">
      <c r="A23" s="45"/>
      <c r="B23" s="45"/>
    </row>
    <row r="24" spans="1:6" x14ac:dyDescent="0.25">
      <c r="A24" s="45"/>
      <c r="B24" s="45"/>
    </row>
    <row r="25" spans="1:6" x14ac:dyDescent="0.25">
      <c r="A25" s="45"/>
      <c r="B25" s="45"/>
    </row>
  </sheetData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zoomScaleNormal="100" workbookViewId="0">
      <selection activeCell="A58" sqref="A58"/>
    </sheetView>
  </sheetViews>
  <sheetFormatPr baseColWidth="10" defaultColWidth="11.42578125" defaultRowHeight="15" x14ac:dyDescent="0.25"/>
  <cols>
    <col min="1" max="1" width="24" style="5" customWidth="1"/>
    <col min="2" max="2" width="11.5703125" style="5" customWidth="1"/>
    <col min="3" max="3" width="12.85546875" style="5" customWidth="1"/>
    <col min="4" max="4" width="13.42578125" style="5" customWidth="1"/>
    <col min="5" max="5" width="15.42578125" style="5" customWidth="1"/>
    <col min="6" max="6" width="12.5703125" style="5" customWidth="1"/>
    <col min="7" max="16384" width="11.42578125" style="5"/>
  </cols>
  <sheetData>
    <row r="2" spans="1:8" ht="17.25" x14ac:dyDescent="0.3">
      <c r="A2" s="42" t="s">
        <v>113</v>
      </c>
      <c r="B2" s="42"/>
      <c r="C2" s="42"/>
      <c r="D2" s="42"/>
      <c r="E2" s="42"/>
      <c r="F2" s="42"/>
    </row>
    <row r="3" spans="1:8" ht="17.25" x14ac:dyDescent="0.3">
      <c r="A3" s="42" t="s">
        <v>114</v>
      </c>
      <c r="B3" s="42"/>
      <c r="C3" s="42"/>
      <c r="D3" s="42"/>
      <c r="E3" s="42"/>
      <c r="F3" s="42"/>
    </row>
    <row r="5" spans="1:8" ht="20.25" customHeight="1" x14ac:dyDescent="0.25">
      <c r="A5" s="134" t="s">
        <v>95</v>
      </c>
      <c r="B5" s="135" t="s">
        <v>96</v>
      </c>
      <c r="C5" s="135"/>
      <c r="D5" s="135"/>
      <c r="E5" s="135"/>
      <c r="F5" s="135"/>
    </row>
    <row r="6" spans="1:8" ht="19.5" customHeight="1" x14ac:dyDescent="0.25">
      <c r="A6" s="134"/>
      <c r="B6" s="18" t="s">
        <v>43</v>
      </c>
      <c r="C6" s="18" t="s">
        <v>44</v>
      </c>
      <c r="D6" s="18" t="s">
        <v>45</v>
      </c>
      <c r="E6" s="18" t="s">
        <v>46</v>
      </c>
      <c r="F6" s="18" t="s">
        <v>37</v>
      </c>
    </row>
    <row r="7" spans="1:8" ht="8.25" customHeight="1" x14ac:dyDescent="0.25">
      <c r="A7" s="73"/>
      <c r="B7" s="83"/>
      <c r="C7" s="83"/>
      <c r="D7" s="82"/>
      <c r="E7" s="83"/>
      <c r="F7" s="83"/>
    </row>
    <row r="8" spans="1:8" x14ac:dyDescent="0.25">
      <c r="A8" s="48" t="s">
        <v>1</v>
      </c>
      <c r="B8" s="17">
        <v>188</v>
      </c>
      <c r="C8" s="17">
        <v>60</v>
      </c>
      <c r="D8" s="17">
        <v>0</v>
      </c>
      <c r="E8" s="17">
        <v>0</v>
      </c>
      <c r="F8" s="17">
        <f t="shared" ref="F8:F39" si="0">SUM(B8:E8)</f>
        <v>248</v>
      </c>
      <c r="G8" s="31" t="s">
        <v>61</v>
      </c>
    </row>
    <row r="9" spans="1:8" x14ac:dyDescent="0.25">
      <c r="A9" s="49" t="s">
        <v>2</v>
      </c>
      <c r="B9" s="6">
        <v>356</v>
      </c>
      <c r="C9" s="6">
        <v>417</v>
      </c>
      <c r="D9" s="6">
        <v>1</v>
      </c>
      <c r="E9" s="6">
        <v>0</v>
      </c>
      <c r="F9" s="6">
        <f t="shared" si="0"/>
        <v>774</v>
      </c>
      <c r="G9" s="31" t="s">
        <v>62</v>
      </c>
    </row>
    <row r="10" spans="1:8" x14ac:dyDescent="0.25">
      <c r="A10" s="48" t="s">
        <v>3</v>
      </c>
      <c r="B10" s="17">
        <v>249</v>
      </c>
      <c r="C10" s="17">
        <v>186</v>
      </c>
      <c r="D10" s="17">
        <v>0</v>
      </c>
      <c r="E10" s="17">
        <v>0</v>
      </c>
      <c r="F10" s="17">
        <f t="shared" si="0"/>
        <v>435</v>
      </c>
      <c r="G10" s="31" t="s">
        <v>63</v>
      </c>
    </row>
    <row r="11" spans="1:8" x14ac:dyDescent="0.25">
      <c r="A11" s="49" t="s">
        <v>4</v>
      </c>
      <c r="B11" s="6">
        <v>156</v>
      </c>
      <c r="C11" s="6">
        <v>63</v>
      </c>
      <c r="D11" s="6">
        <v>0</v>
      </c>
      <c r="E11" s="6">
        <v>0</v>
      </c>
      <c r="F11" s="6">
        <f t="shared" si="0"/>
        <v>219</v>
      </c>
      <c r="G11" s="31" t="s">
        <v>142</v>
      </c>
    </row>
    <row r="12" spans="1:8" x14ac:dyDescent="0.25">
      <c r="A12" s="48" t="s">
        <v>7</v>
      </c>
      <c r="B12" s="17">
        <v>714</v>
      </c>
      <c r="C12" s="17">
        <v>469</v>
      </c>
      <c r="D12" s="17">
        <v>0</v>
      </c>
      <c r="E12" s="17">
        <v>0</v>
      </c>
      <c r="F12" s="17">
        <f t="shared" si="0"/>
        <v>1183</v>
      </c>
      <c r="G12" s="31" t="s">
        <v>64</v>
      </c>
    </row>
    <row r="13" spans="1:8" x14ac:dyDescent="0.25">
      <c r="A13" s="49" t="s">
        <v>8</v>
      </c>
      <c r="B13" s="6">
        <v>253</v>
      </c>
      <c r="C13" s="6">
        <v>148</v>
      </c>
      <c r="D13" s="6">
        <v>0</v>
      </c>
      <c r="E13" s="6">
        <v>0</v>
      </c>
      <c r="F13" s="6">
        <f t="shared" si="0"/>
        <v>401</v>
      </c>
      <c r="G13" s="31" t="s">
        <v>65</v>
      </c>
    </row>
    <row r="14" spans="1:8" x14ac:dyDescent="0.25">
      <c r="A14" s="48" t="s">
        <v>140</v>
      </c>
      <c r="B14" s="17">
        <v>16057</v>
      </c>
      <c r="C14" s="17">
        <v>1613</v>
      </c>
      <c r="D14" s="17">
        <v>3</v>
      </c>
      <c r="E14" s="17">
        <v>0</v>
      </c>
      <c r="F14" s="17">
        <f t="shared" si="0"/>
        <v>17673</v>
      </c>
      <c r="G14" s="31" t="s">
        <v>141</v>
      </c>
    </row>
    <row r="15" spans="1:8" x14ac:dyDescent="0.25">
      <c r="A15" s="49" t="s">
        <v>5</v>
      </c>
      <c r="B15" s="6">
        <v>704</v>
      </c>
      <c r="C15" s="6">
        <v>111</v>
      </c>
      <c r="D15" s="6">
        <v>0</v>
      </c>
      <c r="E15" s="6">
        <v>0</v>
      </c>
      <c r="F15" s="6">
        <f t="shared" si="0"/>
        <v>815</v>
      </c>
      <c r="G15" s="31" t="s">
        <v>66</v>
      </c>
      <c r="H15" s="19"/>
    </row>
    <row r="16" spans="1:8" x14ac:dyDescent="0.25">
      <c r="A16" s="48" t="s">
        <v>6</v>
      </c>
      <c r="B16" s="17">
        <v>44</v>
      </c>
      <c r="C16" s="17">
        <v>61</v>
      </c>
      <c r="D16" s="17">
        <v>0</v>
      </c>
      <c r="E16" s="17">
        <v>0</v>
      </c>
      <c r="F16" s="17">
        <f t="shared" si="0"/>
        <v>105</v>
      </c>
      <c r="G16" s="31" t="s">
        <v>67</v>
      </c>
    </row>
    <row r="17" spans="1:7" x14ac:dyDescent="0.25">
      <c r="A17" s="49" t="s">
        <v>9</v>
      </c>
      <c r="B17" s="6">
        <v>258</v>
      </c>
      <c r="C17" s="6">
        <v>23</v>
      </c>
      <c r="D17" s="6">
        <v>0</v>
      </c>
      <c r="E17" s="6">
        <v>0</v>
      </c>
      <c r="F17" s="6">
        <f t="shared" si="0"/>
        <v>281</v>
      </c>
      <c r="G17" s="31" t="s">
        <v>68</v>
      </c>
    </row>
    <row r="18" spans="1:7" x14ac:dyDescent="0.25">
      <c r="A18" s="48" t="s">
        <v>31</v>
      </c>
      <c r="B18" s="17">
        <v>2742</v>
      </c>
      <c r="C18" s="17">
        <v>107</v>
      </c>
      <c r="D18" s="17">
        <v>3</v>
      </c>
      <c r="E18" s="17">
        <v>0</v>
      </c>
      <c r="F18" s="17">
        <f t="shared" si="0"/>
        <v>2852</v>
      </c>
      <c r="G18" s="31" t="s">
        <v>69</v>
      </c>
    </row>
    <row r="19" spans="1:7" x14ac:dyDescent="0.25">
      <c r="A19" s="49" t="s">
        <v>10</v>
      </c>
      <c r="B19" s="6">
        <v>2953</v>
      </c>
      <c r="C19" s="6">
        <v>95</v>
      </c>
      <c r="D19" s="6">
        <v>8</v>
      </c>
      <c r="E19" s="6">
        <v>1</v>
      </c>
      <c r="F19" s="6">
        <f t="shared" si="0"/>
        <v>3057</v>
      </c>
      <c r="G19" s="31" t="s">
        <v>70</v>
      </c>
    </row>
    <row r="20" spans="1:7" x14ac:dyDescent="0.25">
      <c r="A20" s="48" t="s">
        <v>11</v>
      </c>
      <c r="B20" s="17">
        <v>214</v>
      </c>
      <c r="C20" s="17">
        <v>204</v>
      </c>
      <c r="D20" s="17">
        <v>0</v>
      </c>
      <c r="E20" s="17">
        <v>0</v>
      </c>
      <c r="F20" s="17">
        <f t="shared" si="0"/>
        <v>418</v>
      </c>
      <c r="G20" s="31" t="s">
        <v>71</v>
      </c>
    </row>
    <row r="21" spans="1:7" x14ac:dyDescent="0.25">
      <c r="A21" s="49" t="s">
        <v>12</v>
      </c>
      <c r="B21" s="6">
        <v>887</v>
      </c>
      <c r="C21" s="6">
        <v>0</v>
      </c>
      <c r="D21" s="6">
        <v>0</v>
      </c>
      <c r="E21" s="6">
        <v>0</v>
      </c>
      <c r="F21" s="6">
        <f t="shared" si="0"/>
        <v>887</v>
      </c>
      <c r="G21" s="31" t="s">
        <v>72</v>
      </c>
    </row>
    <row r="22" spans="1:7" x14ac:dyDescent="0.25">
      <c r="A22" s="48" t="s">
        <v>13</v>
      </c>
      <c r="B22" s="17">
        <v>2643</v>
      </c>
      <c r="C22" s="17">
        <v>1072</v>
      </c>
      <c r="D22" s="17">
        <v>13</v>
      </c>
      <c r="E22" s="17">
        <v>1</v>
      </c>
      <c r="F22" s="17">
        <f t="shared" si="0"/>
        <v>3729</v>
      </c>
      <c r="G22" s="31" t="s">
        <v>73</v>
      </c>
    </row>
    <row r="23" spans="1:7" x14ac:dyDescent="0.25">
      <c r="A23" s="49" t="s">
        <v>14</v>
      </c>
      <c r="B23" s="6">
        <v>1150</v>
      </c>
      <c r="C23" s="6">
        <v>81</v>
      </c>
      <c r="D23" s="6">
        <v>0</v>
      </c>
      <c r="E23" s="6">
        <v>0</v>
      </c>
      <c r="F23" s="6">
        <f t="shared" si="0"/>
        <v>1231</v>
      </c>
      <c r="G23" s="31" t="s">
        <v>74</v>
      </c>
    </row>
    <row r="24" spans="1:7" x14ac:dyDescent="0.25">
      <c r="A24" s="48" t="s">
        <v>15</v>
      </c>
      <c r="B24" s="17">
        <v>590</v>
      </c>
      <c r="C24" s="17">
        <v>14</v>
      </c>
      <c r="D24" s="17">
        <v>0</v>
      </c>
      <c r="E24" s="17">
        <v>0</v>
      </c>
      <c r="F24" s="17">
        <f t="shared" si="0"/>
        <v>604</v>
      </c>
      <c r="G24" s="31" t="s">
        <v>75</v>
      </c>
    </row>
    <row r="25" spans="1:7" x14ac:dyDescent="0.25">
      <c r="A25" s="49" t="s">
        <v>16</v>
      </c>
      <c r="B25" s="6">
        <v>295</v>
      </c>
      <c r="C25" s="6">
        <v>20</v>
      </c>
      <c r="D25" s="6">
        <v>0</v>
      </c>
      <c r="E25" s="6">
        <v>0</v>
      </c>
      <c r="F25" s="6">
        <f t="shared" si="0"/>
        <v>315</v>
      </c>
      <c r="G25" s="31" t="s">
        <v>76</v>
      </c>
    </row>
    <row r="26" spans="1:7" x14ac:dyDescent="0.25">
      <c r="A26" s="48" t="s">
        <v>17</v>
      </c>
      <c r="B26" s="17">
        <v>1297</v>
      </c>
      <c r="C26" s="17">
        <v>931</v>
      </c>
      <c r="D26" s="17">
        <v>0</v>
      </c>
      <c r="E26" s="17">
        <v>0</v>
      </c>
      <c r="F26" s="17">
        <f t="shared" si="0"/>
        <v>2228</v>
      </c>
      <c r="G26" s="31" t="s">
        <v>77</v>
      </c>
    </row>
    <row r="27" spans="1:7" x14ac:dyDescent="0.25">
      <c r="A27" s="49" t="s">
        <v>18</v>
      </c>
      <c r="B27" s="6">
        <v>879</v>
      </c>
      <c r="C27" s="6">
        <v>136</v>
      </c>
      <c r="D27" s="6">
        <v>1</v>
      </c>
      <c r="E27" s="6">
        <v>0</v>
      </c>
      <c r="F27" s="6">
        <f t="shared" si="0"/>
        <v>1016</v>
      </c>
      <c r="G27" s="31" t="s">
        <v>78</v>
      </c>
    </row>
    <row r="28" spans="1:7" x14ac:dyDescent="0.25">
      <c r="A28" s="48" t="s">
        <v>19</v>
      </c>
      <c r="B28" s="17">
        <v>2191</v>
      </c>
      <c r="C28" s="17">
        <v>54</v>
      </c>
      <c r="D28" s="17">
        <v>1</v>
      </c>
      <c r="E28" s="17">
        <v>0</v>
      </c>
      <c r="F28" s="17">
        <f t="shared" si="0"/>
        <v>2246</v>
      </c>
      <c r="G28" s="31" t="s">
        <v>84</v>
      </c>
    </row>
    <row r="29" spans="1:7" x14ac:dyDescent="0.25">
      <c r="A29" s="49" t="s">
        <v>20</v>
      </c>
      <c r="B29" s="6">
        <v>2148</v>
      </c>
      <c r="C29" s="6">
        <v>71</v>
      </c>
      <c r="D29" s="6">
        <v>0</v>
      </c>
      <c r="E29" s="6">
        <v>0</v>
      </c>
      <c r="F29" s="6">
        <f t="shared" si="0"/>
        <v>2219</v>
      </c>
      <c r="G29" s="31" t="s">
        <v>79</v>
      </c>
    </row>
    <row r="30" spans="1:7" x14ac:dyDescent="0.25">
      <c r="A30" s="48" t="s">
        <v>21</v>
      </c>
      <c r="B30" s="17">
        <v>202</v>
      </c>
      <c r="C30" s="17">
        <v>406</v>
      </c>
      <c r="D30" s="17">
        <v>0</v>
      </c>
      <c r="E30" s="17">
        <v>1</v>
      </c>
      <c r="F30" s="17">
        <f t="shared" si="0"/>
        <v>609</v>
      </c>
      <c r="G30" s="31" t="s">
        <v>80</v>
      </c>
    </row>
    <row r="31" spans="1:7" x14ac:dyDescent="0.25">
      <c r="A31" s="49" t="s">
        <v>22</v>
      </c>
      <c r="B31" s="6">
        <v>871</v>
      </c>
      <c r="C31" s="6">
        <v>48</v>
      </c>
      <c r="D31" s="6">
        <v>0</v>
      </c>
      <c r="E31" s="6">
        <v>0</v>
      </c>
      <c r="F31" s="6">
        <f t="shared" si="0"/>
        <v>919</v>
      </c>
      <c r="G31" s="31" t="s">
        <v>81</v>
      </c>
    </row>
    <row r="32" spans="1:7" x14ac:dyDescent="0.25">
      <c r="A32" s="48" t="s">
        <v>23</v>
      </c>
      <c r="B32" s="17">
        <v>725</v>
      </c>
      <c r="C32" s="17">
        <v>231</v>
      </c>
      <c r="D32" s="17">
        <v>0</v>
      </c>
      <c r="E32" s="17">
        <v>0</v>
      </c>
      <c r="F32" s="17">
        <f t="shared" si="0"/>
        <v>956</v>
      </c>
      <c r="G32" s="31" t="s">
        <v>82</v>
      </c>
    </row>
    <row r="33" spans="1:7" x14ac:dyDescent="0.25">
      <c r="A33" s="49" t="s">
        <v>24</v>
      </c>
      <c r="B33" s="6">
        <v>486</v>
      </c>
      <c r="C33" s="6">
        <v>96</v>
      </c>
      <c r="D33" s="6">
        <v>0</v>
      </c>
      <c r="E33" s="6">
        <v>0</v>
      </c>
      <c r="F33" s="6">
        <f t="shared" si="0"/>
        <v>582</v>
      </c>
      <c r="G33" s="31" t="s">
        <v>83</v>
      </c>
    </row>
    <row r="34" spans="1:7" x14ac:dyDescent="0.25">
      <c r="A34" s="48" t="s">
        <v>25</v>
      </c>
      <c r="B34" s="17">
        <v>602</v>
      </c>
      <c r="C34" s="17">
        <v>132</v>
      </c>
      <c r="D34" s="17">
        <v>0</v>
      </c>
      <c r="E34" s="17">
        <v>0</v>
      </c>
      <c r="F34" s="17">
        <f t="shared" si="0"/>
        <v>734</v>
      </c>
      <c r="G34" s="31" t="s">
        <v>85</v>
      </c>
    </row>
    <row r="35" spans="1:7" x14ac:dyDescent="0.25">
      <c r="A35" s="49" t="s">
        <v>26</v>
      </c>
      <c r="B35" s="6">
        <v>703</v>
      </c>
      <c r="C35" s="6">
        <v>115</v>
      </c>
      <c r="D35" s="6">
        <v>0</v>
      </c>
      <c r="E35" s="6">
        <v>0</v>
      </c>
      <c r="F35" s="6">
        <f t="shared" si="0"/>
        <v>818</v>
      </c>
      <c r="G35" s="31" t="s">
        <v>143</v>
      </c>
    </row>
    <row r="36" spans="1:7" x14ac:dyDescent="0.25">
      <c r="A36" s="48" t="s">
        <v>27</v>
      </c>
      <c r="B36" s="17">
        <v>1004</v>
      </c>
      <c r="C36" s="17">
        <v>6</v>
      </c>
      <c r="D36" s="17">
        <v>0</v>
      </c>
      <c r="E36" s="17">
        <v>0</v>
      </c>
      <c r="F36" s="17">
        <f t="shared" si="0"/>
        <v>1010</v>
      </c>
      <c r="G36" s="31" t="s">
        <v>86</v>
      </c>
    </row>
    <row r="37" spans="1:7" x14ac:dyDescent="0.25">
      <c r="A37" s="49" t="s">
        <v>28</v>
      </c>
      <c r="B37" s="6">
        <v>2108</v>
      </c>
      <c r="C37" s="6">
        <v>108</v>
      </c>
      <c r="D37" s="6">
        <v>63</v>
      </c>
      <c r="E37" s="6">
        <v>0</v>
      </c>
      <c r="F37" s="6">
        <f t="shared" si="0"/>
        <v>2279</v>
      </c>
      <c r="G37" s="31" t="s">
        <v>87</v>
      </c>
    </row>
    <row r="38" spans="1:7" x14ac:dyDescent="0.25">
      <c r="A38" s="48" t="s">
        <v>29</v>
      </c>
      <c r="B38" s="17">
        <v>340</v>
      </c>
      <c r="C38" s="17">
        <v>31</v>
      </c>
      <c r="D38" s="17">
        <v>0</v>
      </c>
      <c r="E38" s="17">
        <v>0</v>
      </c>
      <c r="F38" s="17">
        <f t="shared" si="0"/>
        <v>371</v>
      </c>
      <c r="G38" s="31" t="s">
        <v>88</v>
      </c>
    </row>
    <row r="39" spans="1:7" x14ac:dyDescent="0.25">
      <c r="A39" s="49" t="s">
        <v>30</v>
      </c>
      <c r="B39" s="6">
        <v>125</v>
      </c>
      <c r="C39" s="6">
        <v>32</v>
      </c>
      <c r="D39" s="6">
        <v>0</v>
      </c>
      <c r="E39" s="6">
        <v>0</v>
      </c>
      <c r="F39" s="6">
        <f t="shared" si="0"/>
        <v>157</v>
      </c>
      <c r="G39" s="31" t="s">
        <v>89</v>
      </c>
    </row>
    <row r="40" spans="1:7" ht="8.25" customHeight="1" x14ac:dyDescent="0.25">
      <c r="A40" s="73"/>
      <c r="B40" s="74"/>
      <c r="C40" s="74"/>
      <c r="D40" s="74"/>
      <c r="E40" s="74"/>
      <c r="F40" s="74"/>
    </row>
    <row r="41" spans="1:7" ht="20.25" customHeight="1" x14ac:dyDescent="0.25">
      <c r="A41" s="3" t="s">
        <v>37</v>
      </c>
      <c r="B41" s="23">
        <f t="shared" ref="B41:F41" si="1">SUM(B8:B39)</f>
        <v>44134</v>
      </c>
      <c r="C41" s="23">
        <f t="shared" si="1"/>
        <v>7141</v>
      </c>
      <c r="D41" s="23">
        <f t="shared" si="1"/>
        <v>93</v>
      </c>
      <c r="E41" s="23">
        <f t="shared" si="1"/>
        <v>3</v>
      </c>
      <c r="F41" s="23">
        <f t="shared" si="1"/>
        <v>51371</v>
      </c>
    </row>
  </sheetData>
  <mergeCells count="2">
    <mergeCell ref="A5:A6"/>
    <mergeCell ref="B5:F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zoomScaleNormal="100" workbookViewId="0">
      <selection activeCell="A55" sqref="A55"/>
    </sheetView>
  </sheetViews>
  <sheetFormatPr baseColWidth="10" defaultColWidth="11.42578125" defaultRowHeight="15" x14ac:dyDescent="0.25"/>
  <cols>
    <col min="1" max="1" width="22.28515625" style="5" customWidth="1"/>
    <col min="2" max="2" width="11.42578125" style="5" customWidth="1"/>
    <col min="3" max="3" width="12.140625" style="5" customWidth="1"/>
    <col min="4" max="4" width="12" style="5" customWidth="1"/>
    <col min="5" max="5" width="9.140625" style="5" customWidth="1"/>
    <col min="6" max="6" width="11.7109375" style="5" customWidth="1"/>
    <col min="7" max="7" width="9.28515625" style="5" customWidth="1"/>
    <col min="8" max="8" width="11.42578125" style="5"/>
    <col min="9" max="9" width="24.85546875" style="5" customWidth="1"/>
    <col min="10" max="16384" width="11.42578125" style="5"/>
  </cols>
  <sheetData>
    <row r="2" spans="1:11" ht="19.5" customHeight="1" x14ac:dyDescent="0.25">
      <c r="A2" s="136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9.5" customHeight="1" x14ac:dyDescent="0.25">
      <c r="A3" s="137" t="s">
        <v>131</v>
      </c>
      <c r="B3" s="137"/>
      <c r="C3" s="137"/>
      <c r="D3" s="137"/>
      <c r="E3" s="61"/>
      <c r="F3" s="61"/>
      <c r="G3" s="61"/>
      <c r="H3" s="61"/>
      <c r="I3" s="61"/>
      <c r="J3" s="61"/>
      <c r="K3" s="61"/>
    </row>
    <row r="5" spans="1:11" ht="37.5" customHeight="1" x14ac:dyDescent="0.25">
      <c r="A5" s="47" t="s">
        <v>95</v>
      </c>
      <c r="B5" s="22" t="s">
        <v>40</v>
      </c>
      <c r="C5" s="22" t="s">
        <v>39</v>
      </c>
      <c r="D5" s="22" t="s">
        <v>41</v>
      </c>
      <c r="E5" s="22" t="s">
        <v>42</v>
      </c>
      <c r="F5" s="22" t="s">
        <v>47</v>
      </c>
      <c r="G5" s="68" t="s">
        <v>37</v>
      </c>
    </row>
    <row r="6" spans="1:11" ht="9" customHeight="1" x14ac:dyDescent="0.25">
      <c r="A6" s="73"/>
      <c r="B6" s="73"/>
      <c r="C6" s="73"/>
      <c r="D6" s="73"/>
      <c r="E6" s="73"/>
      <c r="F6" s="73"/>
      <c r="G6" s="73"/>
    </row>
    <row r="7" spans="1:11" x14ac:dyDescent="0.25">
      <c r="A7" s="48" t="s">
        <v>1</v>
      </c>
      <c r="B7" s="17">
        <v>187</v>
      </c>
      <c r="C7" s="17">
        <v>56</v>
      </c>
      <c r="D7" s="17">
        <v>5</v>
      </c>
      <c r="E7" s="17">
        <v>0</v>
      </c>
      <c r="F7" s="17">
        <v>0</v>
      </c>
      <c r="G7" s="17">
        <f t="shared" ref="G7:G38" si="0">B7+C7+D7+E7+F7</f>
        <v>248</v>
      </c>
      <c r="H7" s="31" t="s">
        <v>61</v>
      </c>
      <c r="J7" s="15"/>
    </row>
    <row r="8" spans="1:11" x14ac:dyDescent="0.25">
      <c r="A8" s="49" t="s">
        <v>2</v>
      </c>
      <c r="B8" s="6">
        <v>415</v>
      </c>
      <c r="C8" s="6">
        <v>257</v>
      </c>
      <c r="D8" s="6">
        <v>77</v>
      </c>
      <c r="E8" s="6">
        <v>25</v>
      </c>
      <c r="F8" s="6">
        <v>0</v>
      </c>
      <c r="G8" s="28">
        <f t="shared" si="0"/>
        <v>774</v>
      </c>
      <c r="H8" s="31" t="s">
        <v>62</v>
      </c>
      <c r="J8" s="14"/>
    </row>
    <row r="9" spans="1:11" x14ac:dyDescent="0.25">
      <c r="A9" s="48" t="s">
        <v>3</v>
      </c>
      <c r="B9" s="17">
        <v>227</v>
      </c>
      <c r="C9" s="17">
        <v>56</v>
      </c>
      <c r="D9" s="17">
        <v>152</v>
      </c>
      <c r="E9" s="17">
        <v>0</v>
      </c>
      <c r="F9" s="17">
        <v>0</v>
      </c>
      <c r="G9" s="17">
        <f t="shared" si="0"/>
        <v>435</v>
      </c>
      <c r="H9" s="31" t="s">
        <v>63</v>
      </c>
      <c r="J9" s="15"/>
    </row>
    <row r="10" spans="1:11" x14ac:dyDescent="0.25">
      <c r="A10" s="49" t="s">
        <v>4</v>
      </c>
      <c r="B10" s="6">
        <v>148</v>
      </c>
      <c r="C10" s="6">
        <v>44</v>
      </c>
      <c r="D10" s="6">
        <v>27</v>
      </c>
      <c r="E10" s="6">
        <v>0</v>
      </c>
      <c r="F10" s="6">
        <v>0</v>
      </c>
      <c r="G10" s="28">
        <f t="shared" si="0"/>
        <v>219</v>
      </c>
      <c r="H10" s="31" t="s">
        <v>142</v>
      </c>
      <c r="I10" s="14"/>
    </row>
    <row r="11" spans="1:11" x14ac:dyDescent="0.25">
      <c r="A11" s="48" t="s">
        <v>7</v>
      </c>
      <c r="B11" s="17">
        <v>690</v>
      </c>
      <c r="C11" s="17">
        <v>145</v>
      </c>
      <c r="D11" s="17">
        <v>239</v>
      </c>
      <c r="E11" s="17">
        <v>23</v>
      </c>
      <c r="F11" s="17">
        <v>86</v>
      </c>
      <c r="G11" s="17">
        <f t="shared" si="0"/>
        <v>1183</v>
      </c>
      <c r="H11" s="31" t="s">
        <v>64</v>
      </c>
      <c r="I11" s="15"/>
    </row>
    <row r="12" spans="1:11" x14ac:dyDescent="0.25">
      <c r="A12" s="49" t="s">
        <v>8</v>
      </c>
      <c r="B12" s="6">
        <v>262</v>
      </c>
      <c r="C12" s="6">
        <v>118</v>
      </c>
      <c r="D12" s="6">
        <v>21</v>
      </c>
      <c r="E12" s="6">
        <v>0</v>
      </c>
      <c r="F12" s="6">
        <v>0</v>
      </c>
      <c r="G12" s="28">
        <f t="shared" si="0"/>
        <v>401</v>
      </c>
      <c r="H12" s="31" t="s">
        <v>65</v>
      </c>
      <c r="I12" s="14"/>
    </row>
    <row r="13" spans="1:11" x14ac:dyDescent="0.25">
      <c r="A13" s="48" t="s">
        <v>140</v>
      </c>
      <c r="B13" s="17">
        <v>15828</v>
      </c>
      <c r="C13" s="17">
        <v>1366</v>
      </c>
      <c r="D13" s="17">
        <v>403</v>
      </c>
      <c r="E13" s="17">
        <v>1</v>
      </c>
      <c r="F13" s="17">
        <v>75</v>
      </c>
      <c r="G13" s="17">
        <f t="shared" si="0"/>
        <v>17673</v>
      </c>
      <c r="H13" s="31" t="s">
        <v>141</v>
      </c>
      <c r="I13" s="15"/>
    </row>
    <row r="14" spans="1:11" x14ac:dyDescent="0.25">
      <c r="A14" s="49" t="s">
        <v>5</v>
      </c>
      <c r="B14" s="6">
        <v>704</v>
      </c>
      <c r="C14" s="6">
        <v>100</v>
      </c>
      <c r="D14" s="6">
        <v>11</v>
      </c>
      <c r="E14" s="6">
        <v>0</v>
      </c>
      <c r="F14" s="6">
        <v>0</v>
      </c>
      <c r="G14" s="28">
        <f t="shared" si="0"/>
        <v>815</v>
      </c>
      <c r="H14" s="31" t="s">
        <v>66</v>
      </c>
      <c r="I14" s="14"/>
    </row>
    <row r="15" spans="1:11" x14ac:dyDescent="0.25">
      <c r="A15" s="48" t="s">
        <v>6</v>
      </c>
      <c r="B15" s="17">
        <v>44</v>
      </c>
      <c r="C15" s="17">
        <v>51</v>
      </c>
      <c r="D15" s="17">
        <v>10</v>
      </c>
      <c r="E15" s="17">
        <v>0</v>
      </c>
      <c r="F15" s="17">
        <v>0</v>
      </c>
      <c r="G15" s="17">
        <f t="shared" si="0"/>
        <v>105</v>
      </c>
      <c r="H15" s="31" t="s">
        <v>67</v>
      </c>
      <c r="J15" s="15"/>
    </row>
    <row r="16" spans="1:11" x14ac:dyDescent="0.25">
      <c r="A16" s="49" t="s">
        <v>9</v>
      </c>
      <c r="B16" s="6">
        <v>257</v>
      </c>
      <c r="C16" s="6">
        <v>16</v>
      </c>
      <c r="D16" s="6">
        <v>8</v>
      </c>
      <c r="E16" s="6">
        <v>0</v>
      </c>
      <c r="F16" s="6">
        <v>0</v>
      </c>
      <c r="G16" s="28">
        <f t="shared" si="0"/>
        <v>281</v>
      </c>
      <c r="H16" s="31" t="s">
        <v>68</v>
      </c>
      <c r="J16" s="14"/>
    </row>
    <row r="17" spans="1:10" x14ac:dyDescent="0.25">
      <c r="A17" s="48" t="s">
        <v>31</v>
      </c>
      <c r="B17" s="17">
        <v>2713</v>
      </c>
      <c r="C17" s="17">
        <v>95</v>
      </c>
      <c r="D17" s="17">
        <v>36</v>
      </c>
      <c r="E17" s="17">
        <v>4</v>
      </c>
      <c r="F17" s="17">
        <v>4</v>
      </c>
      <c r="G17" s="17">
        <f t="shared" si="0"/>
        <v>2852</v>
      </c>
      <c r="H17" s="31" t="s">
        <v>69</v>
      </c>
      <c r="J17" s="15"/>
    </row>
    <row r="18" spans="1:10" x14ac:dyDescent="0.25">
      <c r="A18" s="49" t="s">
        <v>10</v>
      </c>
      <c r="B18" s="6">
        <v>2961</v>
      </c>
      <c r="C18" s="6">
        <v>78</v>
      </c>
      <c r="D18" s="6">
        <v>18</v>
      </c>
      <c r="E18" s="6">
        <v>0</v>
      </c>
      <c r="F18" s="6">
        <v>0</v>
      </c>
      <c r="G18" s="28">
        <f t="shared" si="0"/>
        <v>3057</v>
      </c>
      <c r="H18" s="31" t="s">
        <v>70</v>
      </c>
      <c r="J18" s="14"/>
    </row>
    <row r="19" spans="1:10" x14ac:dyDescent="0.25">
      <c r="A19" s="48" t="s">
        <v>11</v>
      </c>
      <c r="B19" s="17">
        <v>198</v>
      </c>
      <c r="C19" s="17">
        <v>151</v>
      </c>
      <c r="D19" s="17">
        <v>66</v>
      </c>
      <c r="E19" s="17">
        <v>0</v>
      </c>
      <c r="F19" s="17">
        <v>3</v>
      </c>
      <c r="G19" s="17">
        <f t="shared" si="0"/>
        <v>418</v>
      </c>
      <c r="H19" s="31" t="s">
        <v>71</v>
      </c>
      <c r="J19" s="15"/>
    </row>
    <row r="20" spans="1:10" x14ac:dyDescent="0.25">
      <c r="A20" s="49" t="s">
        <v>12</v>
      </c>
      <c r="B20" s="6">
        <v>887</v>
      </c>
      <c r="C20" s="6">
        <v>0</v>
      </c>
      <c r="D20" s="6">
        <v>0</v>
      </c>
      <c r="E20" s="6">
        <v>0</v>
      </c>
      <c r="F20" s="6">
        <v>0</v>
      </c>
      <c r="G20" s="28">
        <f t="shared" si="0"/>
        <v>887</v>
      </c>
      <c r="H20" s="31" t="s">
        <v>72</v>
      </c>
      <c r="J20" s="14"/>
    </row>
    <row r="21" spans="1:10" x14ac:dyDescent="0.25">
      <c r="A21" s="48" t="s">
        <v>13</v>
      </c>
      <c r="B21" s="17">
        <v>2621</v>
      </c>
      <c r="C21" s="17">
        <v>849</v>
      </c>
      <c r="D21" s="17">
        <v>246</v>
      </c>
      <c r="E21" s="17">
        <v>4</v>
      </c>
      <c r="F21" s="17">
        <v>9</v>
      </c>
      <c r="G21" s="17">
        <f t="shared" si="0"/>
        <v>3729</v>
      </c>
      <c r="H21" s="31" t="s">
        <v>73</v>
      </c>
      <c r="J21" s="15"/>
    </row>
    <row r="22" spans="1:10" x14ac:dyDescent="0.25">
      <c r="A22" s="49" t="s">
        <v>14</v>
      </c>
      <c r="B22" s="6">
        <v>1158</v>
      </c>
      <c r="C22" s="6">
        <v>69</v>
      </c>
      <c r="D22" s="6">
        <v>4</v>
      </c>
      <c r="E22" s="6">
        <v>0</v>
      </c>
      <c r="F22" s="6">
        <v>0</v>
      </c>
      <c r="G22" s="28">
        <f t="shared" si="0"/>
        <v>1231</v>
      </c>
      <c r="H22" s="31" t="s">
        <v>74</v>
      </c>
      <c r="J22" s="14"/>
    </row>
    <row r="23" spans="1:10" x14ac:dyDescent="0.25">
      <c r="A23" s="48" t="s">
        <v>15</v>
      </c>
      <c r="B23" s="17">
        <v>587</v>
      </c>
      <c r="C23" s="17">
        <v>11</v>
      </c>
      <c r="D23" s="17">
        <v>3</v>
      </c>
      <c r="E23" s="17">
        <v>3</v>
      </c>
      <c r="F23" s="17">
        <v>0</v>
      </c>
      <c r="G23" s="17">
        <f t="shared" si="0"/>
        <v>604</v>
      </c>
      <c r="H23" s="31" t="s">
        <v>75</v>
      </c>
      <c r="J23" s="15"/>
    </row>
    <row r="24" spans="1:10" x14ac:dyDescent="0.25">
      <c r="A24" s="49" t="s">
        <v>16</v>
      </c>
      <c r="B24" s="6">
        <v>295</v>
      </c>
      <c r="C24" s="6">
        <v>20</v>
      </c>
      <c r="D24" s="6">
        <v>0</v>
      </c>
      <c r="E24" s="6">
        <v>0</v>
      </c>
      <c r="F24" s="6">
        <v>0</v>
      </c>
      <c r="G24" s="28">
        <f t="shared" si="0"/>
        <v>315</v>
      </c>
      <c r="H24" s="31" t="s">
        <v>76</v>
      </c>
      <c r="J24" s="14"/>
    </row>
    <row r="25" spans="1:10" x14ac:dyDescent="0.25">
      <c r="A25" s="48" t="s">
        <v>17</v>
      </c>
      <c r="B25" s="17">
        <v>1265</v>
      </c>
      <c r="C25" s="17">
        <v>887</v>
      </c>
      <c r="D25" s="17">
        <v>76</v>
      </c>
      <c r="E25" s="17">
        <v>0</v>
      </c>
      <c r="F25" s="17">
        <v>0</v>
      </c>
      <c r="G25" s="17">
        <f t="shared" si="0"/>
        <v>2228</v>
      </c>
      <c r="H25" s="31" t="s">
        <v>77</v>
      </c>
      <c r="J25" s="15"/>
    </row>
    <row r="26" spans="1:10" x14ac:dyDescent="0.25">
      <c r="A26" s="49" t="s">
        <v>18</v>
      </c>
      <c r="B26" s="6">
        <v>865</v>
      </c>
      <c r="C26" s="6">
        <v>65</v>
      </c>
      <c r="D26" s="6">
        <v>53</v>
      </c>
      <c r="E26" s="6">
        <v>0</v>
      </c>
      <c r="F26" s="6">
        <v>33</v>
      </c>
      <c r="G26" s="28">
        <f t="shared" si="0"/>
        <v>1016</v>
      </c>
      <c r="H26" s="31" t="s">
        <v>78</v>
      </c>
      <c r="J26" s="14"/>
    </row>
    <row r="27" spans="1:10" x14ac:dyDescent="0.25">
      <c r="A27" s="48" t="s">
        <v>19</v>
      </c>
      <c r="B27" s="17">
        <v>2191</v>
      </c>
      <c r="C27" s="17">
        <v>43</v>
      </c>
      <c r="D27" s="17">
        <v>9</v>
      </c>
      <c r="E27" s="17">
        <v>0</v>
      </c>
      <c r="F27" s="17">
        <v>3</v>
      </c>
      <c r="G27" s="17">
        <f t="shared" si="0"/>
        <v>2246</v>
      </c>
      <c r="H27" s="31" t="s">
        <v>84</v>
      </c>
      <c r="J27" s="15"/>
    </row>
    <row r="28" spans="1:10" x14ac:dyDescent="0.25">
      <c r="A28" s="49" t="s">
        <v>20</v>
      </c>
      <c r="B28" s="6">
        <v>2145</v>
      </c>
      <c r="C28" s="6">
        <v>67</v>
      </c>
      <c r="D28" s="6">
        <v>7</v>
      </c>
      <c r="E28" s="6">
        <v>0</v>
      </c>
      <c r="F28" s="6">
        <v>0</v>
      </c>
      <c r="G28" s="28">
        <f t="shared" si="0"/>
        <v>2219</v>
      </c>
      <c r="H28" s="31" t="s">
        <v>79</v>
      </c>
      <c r="J28" s="14"/>
    </row>
    <row r="29" spans="1:10" x14ac:dyDescent="0.25">
      <c r="A29" s="48" t="s">
        <v>21</v>
      </c>
      <c r="B29" s="17">
        <v>48</v>
      </c>
      <c r="C29" s="17">
        <v>197</v>
      </c>
      <c r="D29" s="17">
        <v>353</v>
      </c>
      <c r="E29" s="17">
        <v>0</v>
      </c>
      <c r="F29" s="17">
        <v>11</v>
      </c>
      <c r="G29" s="17">
        <f t="shared" si="0"/>
        <v>609</v>
      </c>
      <c r="H29" s="31" t="s">
        <v>80</v>
      </c>
      <c r="J29" s="15"/>
    </row>
    <row r="30" spans="1:10" x14ac:dyDescent="0.25">
      <c r="A30" s="49" t="s">
        <v>22</v>
      </c>
      <c r="B30" s="6">
        <v>869</v>
      </c>
      <c r="C30" s="6">
        <v>46</v>
      </c>
      <c r="D30" s="6">
        <v>4</v>
      </c>
      <c r="E30" s="6">
        <v>0</v>
      </c>
      <c r="F30" s="6">
        <v>0</v>
      </c>
      <c r="G30" s="28">
        <f t="shared" si="0"/>
        <v>919</v>
      </c>
      <c r="H30" s="31" t="s">
        <v>81</v>
      </c>
      <c r="J30" s="14"/>
    </row>
    <row r="31" spans="1:10" x14ac:dyDescent="0.25">
      <c r="A31" s="48" t="s">
        <v>23</v>
      </c>
      <c r="B31" s="17">
        <v>720</v>
      </c>
      <c r="C31" s="17">
        <v>198</v>
      </c>
      <c r="D31" s="17">
        <v>38</v>
      </c>
      <c r="E31" s="17">
        <v>0</v>
      </c>
      <c r="F31" s="17">
        <v>0</v>
      </c>
      <c r="G31" s="17">
        <f t="shared" si="0"/>
        <v>956</v>
      </c>
      <c r="H31" s="31" t="s">
        <v>82</v>
      </c>
      <c r="J31" s="15"/>
    </row>
    <row r="32" spans="1:10" x14ac:dyDescent="0.25">
      <c r="A32" s="49" t="s">
        <v>24</v>
      </c>
      <c r="B32" s="6">
        <v>478</v>
      </c>
      <c r="C32" s="6">
        <v>87</v>
      </c>
      <c r="D32" s="6">
        <v>17</v>
      </c>
      <c r="E32" s="6">
        <v>0</v>
      </c>
      <c r="F32" s="6">
        <v>0</v>
      </c>
      <c r="G32" s="28">
        <f t="shared" si="0"/>
        <v>582</v>
      </c>
      <c r="H32" s="31" t="s">
        <v>83</v>
      </c>
      <c r="J32" s="14"/>
    </row>
    <row r="33" spans="1:10" x14ac:dyDescent="0.25">
      <c r="A33" s="48" t="s">
        <v>25</v>
      </c>
      <c r="B33" s="17">
        <v>591</v>
      </c>
      <c r="C33" s="17">
        <v>99</v>
      </c>
      <c r="D33" s="17">
        <v>34</v>
      </c>
      <c r="E33" s="17">
        <v>0</v>
      </c>
      <c r="F33" s="17">
        <v>10</v>
      </c>
      <c r="G33" s="17">
        <f t="shared" si="0"/>
        <v>734</v>
      </c>
      <c r="H33" s="31" t="s">
        <v>85</v>
      </c>
      <c r="J33" s="15"/>
    </row>
    <row r="34" spans="1:10" x14ac:dyDescent="0.25">
      <c r="A34" s="49" t="s">
        <v>26</v>
      </c>
      <c r="B34" s="6">
        <v>702</v>
      </c>
      <c r="C34" s="6">
        <v>106</v>
      </c>
      <c r="D34" s="6">
        <v>10</v>
      </c>
      <c r="E34" s="6">
        <v>0</v>
      </c>
      <c r="F34" s="6">
        <v>0</v>
      </c>
      <c r="G34" s="28">
        <f t="shared" si="0"/>
        <v>818</v>
      </c>
      <c r="H34" s="31" t="s">
        <v>143</v>
      </c>
      <c r="J34" s="14"/>
    </row>
    <row r="35" spans="1:10" x14ac:dyDescent="0.25">
      <c r="A35" s="48" t="s">
        <v>27</v>
      </c>
      <c r="B35" s="17">
        <v>992</v>
      </c>
      <c r="C35" s="17">
        <v>0</v>
      </c>
      <c r="D35" s="17">
        <v>0</v>
      </c>
      <c r="E35" s="17">
        <v>17</v>
      </c>
      <c r="F35" s="17">
        <v>1</v>
      </c>
      <c r="G35" s="17">
        <f t="shared" si="0"/>
        <v>1010</v>
      </c>
      <c r="H35" s="31" t="s">
        <v>86</v>
      </c>
      <c r="J35" s="15"/>
    </row>
    <row r="36" spans="1:10" x14ac:dyDescent="0.25">
      <c r="A36" s="49" t="s">
        <v>28</v>
      </c>
      <c r="B36" s="6">
        <v>2170</v>
      </c>
      <c r="C36" s="6">
        <v>99</v>
      </c>
      <c r="D36" s="6">
        <v>10</v>
      </c>
      <c r="E36" s="6">
        <v>0</v>
      </c>
      <c r="F36" s="6">
        <v>0</v>
      </c>
      <c r="G36" s="28">
        <f t="shared" si="0"/>
        <v>2279</v>
      </c>
      <c r="H36" s="31" t="s">
        <v>87</v>
      </c>
      <c r="J36" s="14"/>
    </row>
    <row r="37" spans="1:10" x14ac:dyDescent="0.25">
      <c r="A37" s="48" t="s">
        <v>29</v>
      </c>
      <c r="B37" s="17">
        <v>339</v>
      </c>
      <c r="C37" s="17">
        <v>22</v>
      </c>
      <c r="D37" s="17">
        <v>10</v>
      </c>
      <c r="E37" s="17">
        <v>0</v>
      </c>
      <c r="F37" s="17">
        <v>0</v>
      </c>
      <c r="G37" s="17">
        <f t="shared" si="0"/>
        <v>371</v>
      </c>
      <c r="H37" s="31" t="s">
        <v>88</v>
      </c>
      <c r="J37" s="15"/>
    </row>
    <row r="38" spans="1:10" x14ac:dyDescent="0.25">
      <c r="A38" s="49" t="s">
        <v>30</v>
      </c>
      <c r="B38" s="6">
        <v>124</v>
      </c>
      <c r="C38" s="6">
        <v>30</v>
      </c>
      <c r="D38" s="6">
        <v>2</v>
      </c>
      <c r="E38" s="6">
        <v>1</v>
      </c>
      <c r="F38" s="6">
        <v>0</v>
      </c>
      <c r="G38" s="28">
        <f t="shared" si="0"/>
        <v>157</v>
      </c>
      <c r="H38" s="31" t="s">
        <v>89</v>
      </c>
      <c r="J38" s="14"/>
    </row>
    <row r="39" spans="1:10" ht="8.25" customHeight="1" x14ac:dyDescent="0.25">
      <c r="A39" s="73"/>
      <c r="B39" s="75"/>
      <c r="C39" s="75"/>
      <c r="D39" s="75"/>
      <c r="E39" s="75"/>
      <c r="F39" s="75"/>
      <c r="G39" s="75"/>
    </row>
    <row r="40" spans="1:10" ht="21.75" customHeight="1" x14ac:dyDescent="0.25">
      <c r="A40" s="3" t="s">
        <v>37</v>
      </c>
      <c r="B40" s="23">
        <f>SUM(B7:B38)</f>
        <v>43681</v>
      </c>
      <c r="C40" s="23">
        <f>SUM(C7:C38)</f>
        <v>5428</v>
      </c>
      <c r="D40" s="23">
        <f>SUM(D7:D38)</f>
        <v>1949</v>
      </c>
      <c r="E40" s="23">
        <f>SUM(E7:E38)</f>
        <v>78</v>
      </c>
      <c r="F40" s="23">
        <f>SUM(F7:F38)</f>
        <v>235</v>
      </c>
      <c r="G40" s="23">
        <f>B40+C40+D40+E40+F40</f>
        <v>51371</v>
      </c>
    </row>
    <row r="41" spans="1:10" x14ac:dyDescent="0.25">
      <c r="B41" s="97">
        <f>B40*100/$G$40</f>
        <v>85.030464659048874</v>
      </c>
      <c r="C41" s="97">
        <f t="shared" ref="C41:F41" si="1">C40*100/$G$40</f>
        <v>10.566272799828697</v>
      </c>
      <c r="D41" s="97">
        <f t="shared" si="1"/>
        <v>3.7939693601448288</v>
      </c>
      <c r="E41" s="97">
        <v>0.1</v>
      </c>
      <c r="F41" s="97">
        <f t="shared" si="1"/>
        <v>0.45745654162854527</v>
      </c>
      <c r="G41" s="38">
        <f>SUM(B41:F41)</f>
        <v>99.948163360650938</v>
      </c>
    </row>
  </sheetData>
  <mergeCells count="2">
    <mergeCell ref="A2:K2"/>
    <mergeCell ref="A3:D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zoomScaleNormal="100" workbookViewId="0">
      <selection activeCell="A55" sqref="A55"/>
    </sheetView>
  </sheetViews>
  <sheetFormatPr baseColWidth="10" defaultColWidth="11.42578125" defaultRowHeight="15" x14ac:dyDescent="0.25"/>
  <cols>
    <col min="1" max="1" width="22.42578125" style="5" customWidth="1"/>
    <col min="2" max="2" width="8.28515625" style="5" bestFit="1" customWidth="1"/>
    <col min="3" max="3" width="11.7109375" style="5" bestFit="1" customWidth="1"/>
    <col min="4" max="4" width="10" style="5" bestFit="1" customWidth="1"/>
    <col min="5" max="5" width="10" style="5" customWidth="1"/>
    <col min="6" max="6" width="9.5703125" style="5" customWidth="1"/>
    <col min="7" max="7" width="10.42578125" style="5" customWidth="1"/>
    <col min="8" max="8" width="9.7109375" style="5" customWidth="1"/>
    <col min="9" max="16384" width="11.42578125" style="5"/>
  </cols>
  <sheetData>
    <row r="2" spans="1:14" ht="21" customHeight="1" x14ac:dyDescent="0.25">
      <c r="A2" s="136" t="s">
        <v>116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21" customHeight="1" x14ac:dyDescent="0.25">
      <c r="A3" s="136" t="s">
        <v>117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5" spans="1:14" ht="26.25" customHeight="1" x14ac:dyDescent="0.25">
      <c r="A5" s="60" t="s">
        <v>95</v>
      </c>
      <c r="B5" s="22" t="s">
        <v>33</v>
      </c>
      <c r="C5" s="22" t="s">
        <v>49</v>
      </c>
      <c r="D5" s="22" t="s">
        <v>34</v>
      </c>
      <c r="E5" s="22" t="s">
        <v>50</v>
      </c>
      <c r="F5" s="22" t="s">
        <v>48</v>
      </c>
      <c r="G5" s="22" t="s">
        <v>134</v>
      </c>
      <c r="H5" s="22" t="s">
        <v>37</v>
      </c>
    </row>
    <row r="6" spans="1:14" ht="9" customHeight="1" x14ac:dyDescent="0.25">
      <c r="A6" s="73"/>
      <c r="B6" s="82"/>
      <c r="C6" s="82"/>
      <c r="D6" s="82"/>
      <c r="E6" s="82"/>
      <c r="F6" s="82"/>
      <c r="G6" s="82"/>
      <c r="H6" s="82"/>
    </row>
    <row r="7" spans="1:14" x14ac:dyDescent="0.25">
      <c r="A7" s="48" t="s">
        <v>1</v>
      </c>
      <c r="B7" s="17">
        <v>0</v>
      </c>
      <c r="C7" s="17">
        <v>187</v>
      </c>
      <c r="D7" s="17">
        <v>0</v>
      </c>
      <c r="E7" s="17">
        <v>0</v>
      </c>
      <c r="F7" s="17">
        <v>0</v>
      </c>
      <c r="G7" s="17">
        <v>61</v>
      </c>
      <c r="H7" s="17">
        <f>SUM(B7:G7)</f>
        <v>248</v>
      </c>
      <c r="I7" s="31" t="s">
        <v>61</v>
      </c>
    </row>
    <row r="8" spans="1:14" x14ac:dyDescent="0.25">
      <c r="A8" s="49" t="s">
        <v>2</v>
      </c>
      <c r="B8" s="6">
        <v>13</v>
      </c>
      <c r="C8" s="6">
        <v>335</v>
      </c>
      <c r="D8" s="6">
        <v>0</v>
      </c>
      <c r="E8" s="6">
        <v>0</v>
      </c>
      <c r="F8" s="6">
        <v>71</v>
      </c>
      <c r="G8" s="6">
        <v>355</v>
      </c>
      <c r="H8" s="28">
        <f t="shared" ref="H8:H38" si="0">SUM(B8:G8)</f>
        <v>774</v>
      </c>
      <c r="I8" s="31" t="s">
        <v>62</v>
      </c>
    </row>
    <row r="9" spans="1:14" x14ac:dyDescent="0.25">
      <c r="A9" s="48" t="s">
        <v>3</v>
      </c>
      <c r="B9" s="17">
        <v>4</v>
      </c>
      <c r="C9" s="17">
        <v>219</v>
      </c>
      <c r="D9" s="17">
        <v>0</v>
      </c>
      <c r="E9" s="17">
        <v>0</v>
      </c>
      <c r="F9" s="17">
        <v>0</v>
      </c>
      <c r="G9" s="17">
        <v>212</v>
      </c>
      <c r="H9" s="17">
        <f t="shared" si="0"/>
        <v>435</v>
      </c>
      <c r="I9" s="31" t="s">
        <v>63</v>
      </c>
    </row>
    <row r="10" spans="1:14" x14ac:dyDescent="0.25">
      <c r="A10" s="49" t="s">
        <v>4</v>
      </c>
      <c r="B10" s="6">
        <v>0</v>
      </c>
      <c r="C10" s="6">
        <v>157</v>
      </c>
      <c r="D10" s="6">
        <v>0</v>
      </c>
      <c r="E10" s="6">
        <v>0</v>
      </c>
      <c r="F10" s="6">
        <v>0</v>
      </c>
      <c r="G10" s="6">
        <v>62</v>
      </c>
      <c r="H10" s="28">
        <f t="shared" si="0"/>
        <v>219</v>
      </c>
      <c r="I10" s="31" t="s">
        <v>142</v>
      </c>
    </row>
    <row r="11" spans="1:14" x14ac:dyDescent="0.25">
      <c r="A11" s="48" t="s">
        <v>7</v>
      </c>
      <c r="B11" s="17">
        <v>21</v>
      </c>
      <c r="C11" s="17">
        <v>891</v>
      </c>
      <c r="D11" s="17">
        <v>0</v>
      </c>
      <c r="E11" s="17">
        <v>4</v>
      </c>
      <c r="F11" s="17">
        <v>119</v>
      </c>
      <c r="G11" s="17">
        <v>148</v>
      </c>
      <c r="H11" s="17">
        <f t="shared" si="0"/>
        <v>1183</v>
      </c>
      <c r="I11" s="31" t="s">
        <v>64</v>
      </c>
    </row>
    <row r="12" spans="1:14" x14ac:dyDescent="0.25">
      <c r="A12" s="49" t="s">
        <v>8</v>
      </c>
      <c r="B12" s="6">
        <v>0</v>
      </c>
      <c r="C12" s="6">
        <v>154</v>
      </c>
      <c r="D12" s="6">
        <v>0</v>
      </c>
      <c r="E12" s="6">
        <v>0</v>
      </c>
      <c r="F12" s="6">
        <v>107</v>
      </c>
      <c r="G12" s="6">
        <v>140</v>
      </c>
      <c r="H12" s="28">
        <f t="shared" si="0"/>
        <v>401</v>
      </c>
      <c r="I12" s="31" t="s">
        <v>65</v>
      </c>
    </row>
    <row r="13" spans="1:14" x14ac:dyDescent="0.25">
      <c r="A13" s="48" t="s">
        <v>140</v>
      </c>
      <c r="B13" s="17">
        <v>1149</v>
      </c>
      <c r="C13" s="17">
        <v>9181</v>
      </c>
      <c r="D13" s="17">
        <v>361</v>
      </c>
      <c r="E13" s="17">
        <v>17</v>
      </c>
      <c r="F13" s="17">
        <v>5171</v>
      </c>
      <c r="G13" s="17">
        <v>1794</v>
      </c>
      <c r="H13" s="17">
        <f t="shared" si="0"/>
        <v>17673</v>
      </c>
      <c r="I13" s="31" t="s">
        <v>141</v>
      </c>
    </row>
    <row r="14" spans="1:14" x14ac:dyDescent="0.25">
      <c r="A14" s="49" t="s">
        <v>5</v>
      </c>
      <c r="B14" s="6">
        <v>0</v>
      </c>
      <c r="C14" s="6">
        <v>619</v>
      </c>
      <c r="D14" s="6">
        <v>0</v>
      </c>
      <c r="E14" s="6">
        <v>8</v>
      </c>
      <c r="F14" s="6">
        <v>77</v>
      </c>
      <c r="G14" s="6">
        <v>111</v>
      </c>
      <c r="H14" s="28">
        <f t="shared" si="0"/>
        <v>815</v>
      </c>
      <c r="I14" s="31" t="s">
        <v>66</v>
      </c>
    </row>
    <row r="15" spans="1:14" x14ac:dyDescent="0.25">
      <c r="A15" s="48" t="s">
        <v>6</v>
      </c>
      <c r="B15" s="17">
        <v>0</v>
      </c>
      <c r="C15" s="17">
        <v>44</v>
      </c>
      <c r="D15" s="17">
        <v>0</v>
      </c>
      <c r="E15" s="17">
        <v>0</v>
      </c>
      <c r="F15" s="17">
        <v>0</v>
      </c>
      <c r="G15" s="17">
        <v>61</v>
      </c>
      <c r="H15" s="17">
        <f t="shared" si="0"/>
        <v>105</v>
      </c>
      <c r="I15" s="31" t="s">
        <v>67</v>
      </c>
    </row>
    <row r="16" spans="1:14" x14ac:dyDescent="0.25">
      <c r="A16" s="49" t="s">
        <v>9</v>
      </c>
      <c r="B16" s="6">
        <v>0</v>
      </c>
      <c r="C16" s="6">
        <v>251</v>
      </c>
      <c r="D16" s="6">
        <v>0</v>
      </c>
      <c r="E16" s="6">
        <v>6</v>
      </c>
      <c r="F16" s="6">
        <v>0</v>
      </c>
      <c r="G16" s="6">
        <v>24</v>
      </c>
      <c r="H16" s="28">
        <f t="shared" si="0"/>
        <v>281</v>
      </c>
      <c r="I16" s="31" t="s">
        <v>68</v>
      </c>
    </row>
    <row r="17" spans="1:9" x14ac:dyDescent="0.25">
      <c r="A17" s="48" t="s">
        <v>31</v>
      </c>
      <c r="B17" s="17">
        <v>40</v>
      </c>
      <c r="C17" s="17">
        <v>2584</v>
      </c>
      <c r="D17" s="17">
        <v>0</v>
      </c>
      <c r="E17" s="17">
        <v>0</v>
      </c>
      <c r="F17" s="17">
        <v>91</v>
      </c>
      <c r="G17" s="17">
        <v>137</v>
      </c>
      <c r="H17" s="17">
        <f t="shared" si="0"/>
        <v>2852</v>
      </c>
      <c r="I17" s="31" t="s">
        <v>69</v>
      </c>
    </row>
    <row r="18" spans="1:9" x14ac:dyDescent="0.25">
      <c r="A18" s="49" t="s">
        <v>10</v>
      </c>
      <c r="B18" s="6">
        <v>0</v>
      </c>
      <c r="C18" s="6">
        <v>1873</v>
      </c>
      <c r="D18" s="6">
        <v>0</v>
      </c>
      <c r="E18" s="6">
        <v>3</v>
      </c>
      <c r="F18" s="6">
        <v>1053</v>
      </c>
      <c r="G18" s="6">
        <v>128</v>
      </c>
      <c r="H18" s="28">
        <f t="shared" si="0"/>
        <v>3057</v>
      </c>
      <c r="I18" s="31" t="s">
        <v>70</v>
      </c>
    </row>
    <row r="19" spans="1:9" x14ac:dyDescent="0.25">
      <c r="A19" s="48" t="s">
        <v>11</v>
      </c>
      <c r="B19" s="17">
        <v>2</v>
      </c>
      <c r="C19" s="17">
        <v>182</v>
      </c>
      <c r="D19" s="17">
        <v>0</v>
      </c>
      <c r="E19" s="17">
        <v>10</v>
      </c>
      <c r="F19" s="17">
        <v>18</v>
      </c>
      <c r="G19" s="17">
        <v>206</v>
      </c>
      <c r="H19" s="17">
        <f t="shared" si="0"/>
        <v>418</v>
      </c>
      <c r="I19" s="31" t="s">
        <v>71</v>
      </c>
    </row>
    <row r="20" spans="1:9" x14ac:dyDescent="0.25">
      <c r="A20" s="49" t="s">
        <v>12</v>
      </c>
      <c r="B20" s="6">
        <v>0</v>
      </c>
      <c r="C20" s="6">
        <v>830</v>
      </c>
      <c r="D20" s="6">
        <v>0</v>
      </c>
      <c r="E20" s="6">
        <v>1</v>
      </c>
      <c r="F20" s="6">
        <v>56</v>
      </c>
      <c r="G20" s="6">
        <v>0</v>
      </c>
      <c r="H20" s="28">
        <f t="shared" si="0"/>
        <v>887</v>
      </c>
      <c r="I20" s="31" t="s">
        <v>72</v>
      </c>
    </row>
    <row r="21" spans="1:9" x14ac:dyDescent="0.25">
      <c r="A21" s="48" t="s">
        <v>13</v>
      </c>
      <c r="B21" s="17">
        <v>5</v>
      </c>
      <c r="C21" s="17">
        <v>2360</v>
      </c>
      <c r="D21" s="17">
        <v>0</v>
      </c>
      <c r="E21" s="17">
        <v>3</v>
      </c>
      <c r="F21" s="17">
        <v>262</v>
      </c>
      <c r="G21" s="17">
        <v>1099</v>
      </c>
      <c r="H21" s="17">
        <f t="shared" si="0"/>
        <v>3729</v>
      </c>
      <c r="I21" s="31" t="s">
        <v>73</v>
      </c>
    </row>
    <row r="22" spans="1:9" x14ac:dyDescent="0.25">
      <c r="A22" s="49" t="s">
        <v>14</v>
      </c>
      <c r="B22" s="6">
        <v>57</v>
      </c>
      <c r="C22" s="6">
        <v>1068</v>
      </c>
      <c r="D22" s="6">
        <v>10</v>
      </c>
      <c r="E22" s="6">
        <v>4</v>
      </c>
      <c r="F22" s="6">
        <v>19</v>
      </c>
      <c r="G22" s="6">
        <v>73</v>
      </c>
      <c r="H22" s="28">
        <f t="shared" si="0"/>
        <v>1231</v>
      </c>
      <c r="I22" s="31" t="s">
        <v>74</v>
      </c>
    </row>
    <row r="23" spans="1:9" x14ac:dyDescent="0.25">
      <c r="A23" s="48" t="s">
        <v>15</v>
      </c>
      <c r="B23" s="17">
        <v>0</v>
      </c>
      <c r="C23" s="17">
        <v>493</v>
      </c>
      <c r="D23" s="17">
        <v>0</v>
      </c>
      <c r="E23" s="17">
        <v>0</v>
      </c>
      <c r="F23" s="17">
        <v>97</v>
      </c>
      <c r="G23" s="17">
        <v>14</v>
      </c>
      <c r="H23" s="17">
        <f t="shared" si="0"/>
        <v>604</v>
      </c>
      <c r="I23" s="31" t="s">
        <v>75</v>
      </c>
    </row>
    <row r="24" spans="1:9" x14ac:dyDescent="0.25">
      <c r="A24" s="49" t="s">
        <v>16</v>
      </c>
      <c r="B24" s="6">
        <v>0</v>
      </c>
      <c r="C24" s="6">
        <v>294</v>
      </c>
      <c r="D24" s="6">
        <v>0</v>
      </c>
      <c r="E24" s="6">
        <v>1</v>
      </c>
      <c r="F24" s="6">
        <v>0</v>
      </c>
      <c r="G24" s="6">
        <v>20</v>
      </c>
      <c r="H24" s="28">
        <f t="shared" si="0"/>
        <v>315</v>
      </c>
      <c r="I24" s="31" t="s">
        <v>76</v>
      </c>
    </row>
    <row r="25" spans="1:9" x14ac:dyDescent="0.25">
      <c r="A25" s="48" t="s">
        <v>17</v>
      </c>
      <c r="B25" s="17">
        <v>3</v>
      </c>
      <c r="C25" s="17">
        <v>464</v>
      </c>
      <c r="D25" s="17">
        <v>1</v>
      </c>
      <c r="E25" s="17">
        <v>3</v>
      </c>
      <c r="F25" s="17">
        <v>793</v>
      </c>
      <c r="G25" s="17">
        <v>964</v>
      </c>
      <c r="H25" s="17">
        <f t="shared" si="0"/>
        <v>2228</v>
      </c>
      <c r="I25" s="31" t="s">
        <v>77</v>
      </c>
    </row>
    <row r="26" spans="1:9" x14ac:dyDescent="0.25">
      <c r="A26" s="49" t="s">
        <v>18</v>
      </c>
      <c r="B26" s="6">
        <v>0</v>
      </c>
      <c r="C26" s="6">
        <v>854</v>
      </c>
      <c r="D26" s="6">
        <v>0</v>
      </c>
      <c r="E26" s="6">
        <v>1</v>
      </c>
      <c r="F26" s="6">
        <v>43</v>
      </c>
      <c r="G26" s="6">
        <v>118</v>
      </c>
      <c r="H26" s="28">
        <f t="shared" si="0"/>
        <v>1016</v>
      </c>
      <c r="I26" s="31" t="s">
        <v>78</v>
      </c>
    </row>
    <row r="27" spans="1:9" x14ac:dyDescent="0.25">
      <c r="A27" s="48" t="s">
        <v>19</v>
      </c>
      <c r="B27" s="17">
        <v>11</v>
      </c>
      <c r="C27" s="17">
        <v>1952</v>
      </c>
      <c r="D27" s="17">
        <v>11</v>
      </c>
      <c r="E27" s="17">
        <v>0</v>
      </c>
      <c r="F27" s="17">
        <v>175</v>
      </c>
      <c r="G27" s="17">
        <v>97</v>
      </c>
      <c r="H27" s="17">
        <f t="shared" si="0"/>
        <v>2246</v>
      </c>
      <c r="I27" s="31" t="s">
        <v>84</v>
      </c>
    </row>
    <row r="28" spans="1:9" x14ac:dyDescent="0.25">
      <c r="A28" s="49" t="s">
        <v>20</v>
      </c>
      <c r="B28" s="6">
        <v>25</v>
      </c>
      <c r="C28" s="6">
        <v>849</v>
      </c>
      <c r="D28" s="6">
        <v>5</v>
      </c>
      <c r="E28" s="6">
        <v>3</v>
      </c>
      <c r="F28" s="6">
        <v>1263</v>
      </c>
      <c r="G28" s="6">
        <v>74</v>
      </c>
      <c r="H28" s="28">
        <f t="shared" si="0"/>
        <v>2219</v>
      </c>
      <c r="I28" s="31" t="s">
        <v>79</v>
      </c>
    </row>
    <row r="29" spans="1:9" x14ac:dyDescent="0.25">
      <c r="A29" s="48" t="s">
        <v>21</v>
      </c>
      <c r="B29" s="17">
        <v>0</v>
      </c>
      <c r="C29" s="17">
        <v>53</v>
      </c>
      <c r="D29" s="17">
        <v>0</v>
      </c>
      <c r="E29" s="17">
        <v>1</v>
      </c>
      <c r="F29" s="17">
        <v>1</v>
      </c>
      <c r="G29" s="17">
        <v>554</v>
      </c>
      <c r="H29" s="17">
        <f t="shared" si="0"/>
        <v>609</v>
      </c>
      <c r="I29" s="31" t="s">
        <v>80</v>
      </c>
    </row>
    <row r="30" spans="1:9" x14ac:dyDescent="0.25">
      <c r="A30" s="49" t="s">
        <v>22</v>
      </c>
      <c r="B30" s="6">
        <v>24</v>
      </c>
      <c r="C30" s="6">
        <v>678</v>
      </c>
      <c r="D30" s="6">
        <v>14</v>
      </c>
      <c r="E30" s="6">
        <v>9</v>
      </c>
      <c r="F30" s="6">
        <v>144</v>
      </c>
      <c r="G30" s="6">
        <v>50</v>
      </c>
      <c r="H30" s="28">
        <f t="shared" si="0"/>
        <v>919</v>
      </c>
      <c r="I30" s="31" t="s">
        <v>81</v>
      </c>
    </row>
    <row r="31" spans="1:9" x14ac:dyDescent="0.25">
      <c r="A31" s="48" t="s">
        <v>23</v>
      </c>
      <c r="B31" s="17">
        <v>2</v>
      </c>
      <c r="C31" s="17">
        <v>700</v>
      </c>
      <c r="D31" s="17">
        <v>0</v>
      </c>
      <c r="E31" s="17">
        <v>7</v>
      </c>
      <c r="F31" s="17">
        <v>11</v>
      </c>
      <c r="G31" s="17">
        <v>236</v>
      </c>
      <c r="H31" s="17">
        <f t="shared" si="0"/>
        <v>956</v>
      </c>
      <c r="I31" s="31" t="s">
        <v>82</v>
      </c>
    </row>
    <row r="32" spans="1:9" x14ac:dyDescent="0.25">
      <c r="A32" s="49" t="s">
        <v>24</v>
      </c>
      <c r="B32" s="6">
        <v>0</v>
      </c>
      <c r="C32" s="6">
        <v>402</v>
      </c>
      <c r="D32" s="6">
        <v>0</v>
      </c>
      <c r="E32" s="6">
        <v>0</v>
      </c>
      <c r="F32" s="6">
        <v>76</v>
      </c>
      <c r="G32" s="6">
        <v>104</v>
      </c>
      <c r="H32" s="28">
        <f t="shared" si="0"/>
        <v>582</v>
      </c>
      <c r="I32" s="31" t="s">
        <v>83</v>
      </c>
    </row>
    <row r="33" spans="1:9" x14ac:dyDescent="0.25">
      <c r="A33" s="48" t="s">
        <v>25</v>
      </c>
      <c r="B33" s="17">
        <v>0</v>
      </c>
      <c r="C33" s="17">
        <v>597</v>
      </c>
      <c r="D33" s="17">
        <v>0</v>
      </c>
      <c r="E33" s="17">
        <v>3</v>
      </c>
      <c r="F33" s="17">
        <v>1</v>
      </c>
      <c r="G33" s="17">
        <v>133</v>
      </c>
      <c r="H33" s="17">
        <f t="shared" si="0"/>
        <v>734</v>
      </c>
      <c r="I33" s="31" t="s">
        <v>85</v>
      </c>
    </row>
    <row r="34" spans="1:9" x14ac:dyDescent="0.25">
      <c r="A34" s="49" t="s">
        <v>26</v>
      </c>
      <c r="B34" s="6">
        <v>0</v>
      </c>
      <c r="C34" s="6">
        <v>316</v>
      </c>
      <c r="D34" s="6">
        <v>2</v>
      </c>
      <c r="E34" s="6">
        <v>3</v>
      </c>
      <c r="F34" s="6">
        <v>381</v>
      </c>
      <c r="G34" s="6">
        <v>116</v>
      </c>
      <c r="H34" s="28">
        <f t="shared" si="0"/>
        <v>818</v>
      </c>
      <c r="I34" s="31" t="s">
        <v>143</v>
      </c>
    </row>
    <row r="35" spans="1:9" x14ac:dyDescent="0.25">
      <c r="A35" s="48" t="s">
        <v>27</v>
      </c>
      <c r="B35" s="17">
        <v>0</v>
      </c>
      <c r="C35" s="17">
        <v>769</v>
      </c>
      <c r="D35" s="17">
        <v>0</v>
      </c>
      <c r="E35" s="17">
        <v>1</v>
      </c>
      <c r="F35" s="17">
        <v>240</v>
      </c>
      <c r="G35" s="17">
        <v>0</v>
      </c>
      <c r="H35" s="17">
        <f t="shared" si="0"/>
        <v>1010</v>
      </c>
      <c r="I35" s="31" t="s">
        <v>86</v>
      </c>
    </row>
    <row r="36" spans="1:9" x14ac:dyDescent="0.25">
      <c r="A36" s="49" t="s">
        <v>28</v>
      </c>
      <c r="B36" s="6">
        <v>0</v>
      </c>
      <c r="C36" s="6">
        <v>2136</v>
      </c>
      <c r="D36" s="6">
        <v>0</v>
      </c>
      <c r="E36" s="6">
        <v>3</v>
      </c>
      <c r="F36" s="6">
        <v>31</v>
      </c>
      <c r="G36" s="6">
        <v>109</v>
      </c>
      <c r="H36" s="28">
        <f t="shared" si="0"/>
        <v>2279</v>
      </c>
      <c r="I36" s="31" t="s">
        <v>87</v>
      </c>
    </row>
    <row r="37" spans="1:9" x14ac:dyDescent="0.25">
      <c r="A37" s="48" t="s">
        <v>29</v>
      </c>
      <c r="B37" s="17">
        <v>7</v>
      </c>
      <c r="C37" s="17">
        <v>305</v>
      </c>
      <c r="D37" s="17">
        <v>0</v>
      </c>
      <c r="E37" s="17">
        <v>0</v>
      </c>
      <c r="F37" s="17">
        <v>27</v>
      </c>
      <c r="G37" s="17">
        <v>32</v>
      </c>
      <c r="H37" s="17">
        <f t="shared" si="0"/>
        <v>371</v>
      </c>
      <c r="I37" s="31" t="s">
        <v>88</v>
      </c>
    </row>
    <row r="38" spans="1:9" x14ac:dyDescent="0.25">
      <c r="A38" s="49" t="s">
        <v>30</v>
      </c>
      <c r="B38" s="6">
        <v>0</v>
      </c>
      <c r="C38" s="6">
        <v>125</v>
      </c>
      <c r="D38" s="6">
        <v>0</v>
      </c>
      <c r="E38" s="6">
        <v>0</v>
      </c>
      <c r="F38" s="6">
        <v>0</v>
      </c>
      <c r="G38" s="6">
        <v>32</v>
      </c>
      <c r="H38" s="28">
        <f t="shared" si="0"/>
        <v>157</v>
      </c>
      <c r="I38" s="31" t="s">
        <v>89</v>
      </c>
    </row>
    <row r="39" spans="1:9" ht="10.5" customHeight="1" x14ac:dyDescent="0.25">
      <c r="A39" s="73"/>
      <c r="B39" s="82"/>
      <c r="C39" s="82"/>
      <c r="D39" s="82"/>
      <c r="E39" s="82"/>
      <c r="F39" s="82"/>
      <c r="G39" s="82"/>
      <c r="H39" s="82"/>
    </row>
    <row r="40" spans="1:9" ht="19.5" customHeight="1" x14ac:dyDescent="0.25">
      <c r="A40" s="1" t="s">
        <v>37</v>
      </c>
      <c r="B40" s="23">
        <f t="shared" ref="B40:H40" si="1">SUM(B7:B38)</f>
        <v>1363</v>
      </c>
      <c r="C40" s="23">
        <f t="shared" si="1"/>
        <v>31922</v>
      </c>
      <c r="D40" s="23">
        <f t="shared" si="1"/>
        <v>404</v>
      </c>
      <c r="E40" s="23">
        <f t="shared" si="1"/>
        <v>91</v>
      </c>
      <c r="F40" s="23">
        <f t="shared" si="1"/>
        <v>10327</v>
      </c>
      <c r="G40" s="23">
        <f t="shared" si="1"/>
        <v>7264</v>
      </c>
      <c r="H40" s="23">
        <f t="shared" si="1"/>
        <v>51371</v>
      </c>
    </row>
    <row r="41" spans="1:9" x14ac:dyDescent="0.25">
      <c r="A41" s="7"/>
      <c r="B41" s="97">
        <f>B40*100/$H$40</f>
        <v>2.6532479414455628</v>
      </c>
      <c r="C41" s="97">
        <f t="shared" ref="C41:G41" si="2">C40*100/$H$40</f>
        <v>62.140117965389031</v>
      </c>
      <c r="D41" s="97">
        <f t="shared" si="2"/>
        <v>0.78643592688481834</v>
      </c>
      <c r="E41" s="97">
        <f t="shared" si="2"/>
        <v>0.17714274590722393</v>
      </c>
      <c r="F41" s="97">
        <f t="shared" si="2"/>
        <v>20.102781725097817</v>
      </c>
      <c r="G41" s="97">
        <f t="shared" si="2"/>
        <v>14.140273695275544</v>
      </c>
      <c r="H41" s="67">
        <f>SUM(B41:G41)</f>
        <v>99.999999999999986</v>
      </c>
      <c r="I41" s="7"/>
    </row>
    <row r="42" spans="1:9" x14ac:dyDescent="0.25">
      <c r="A42" s="49" t="s">
        <v>135</v>
      </c>
    </row>
  </sheetData>
  <mergeCells count="2">
    <mergeCell ref="A2:N2"/>
    <mergeCell ref="A3:N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Normal="100" workbookViewId="0">
      <selection activeCell="A60" sqref="A60"/>
    </sheetView>
  </sheetViews>
  <sheetFormatPr baseColWidth="10" defaultColWidth="11.42578125" defaultRowHeight="15" x14ac:dyDescent="0.25"/>
  <cols>
    <col min="1" max="1" width="18.5703125" style="5" customWidth="1"/>
    <col min="2" max="2" width="14.85546875" style="5" customWidth="1"/>
    <col min="3" max="3" width="12.5703125" style="5" customWidth="1"/>
    <col min="4" max="4" width="8.5703125" style="5" customWidth="1"/>
    <col min="5" max="5" width="9.28515625" style="5" customWidth="1"/>
    <col min="6" max="6" width="9.42578125" style="5" customWidth="1"/>
    <col min="7" max="7" width="10.7109375" style="5" customWidth="1"/>
    <col min="8" max="8" width="10.42578125" style="5" customWidth="1"/>
    <col min="9" max="16384" width="11.42578125" style="5"/>
  </cols>
  <sheetData>
    <row r="2" spans="1:8" ht="17.25" x14ac:dyDescent="0.3">
      <c r="A2" s="42" t="s">
        <v>101</v>
      </c>
      <c r="B2" s="42"/>
      <c r="C2" s="42"/>
      <c r="D2" s="42"/>
      <c r="E2" s="42"/>
      <c r="F2" s="42"/>
      <c r="G2" s="42"/>
      <c r="H2" s="42"/>
    </row>
    <row r="3" spans="1:8" ht="17.25" x14ac:dyDescent="0.3">
      <c r="A3" s="140" t="s">
        <v>110</v>
      </c>
      <c r="B3" s="140"/>
      <c r="C3" s="140"/>
      <c r="D3" s="140"/>
      <c r="E3" s="140"/>
      <c r="F3" s="140"/>
      <c r="G3" s="140"/>
      <c r="H3" s="42"/>
    </row>
    <row r="5" spans="1:8" ht="15.75" customHeight="1" x14ac:dyDescent="0.25">
      <c r="A5" s="138" t="s">
        <v>95</v>
      </c>
      <c r="B5" s="139" t="s">
        <v>97</v>
      </c>
      <c r="C5" s="139" t="s">
        <v>98</v>
      </c>
      <c r="D5" s="138" t="s">
        <v>37</v>
      </c>
    </row>
    <row r="6" spans="1:8" ht="16.5" customHeight="1" x14ac:dyDescent="0.25">
      <c r="A6" s="138"/>
      <c r="B6" s="139"/>
      <c r="C6" s="139"/>
      <c r="D6" s="138"/>
    </row>
    <row r="7" spans="1:8" ht="9.75" customHeight="1" x14ac:dyDescent="0.25">
      <c r="A7" s="73"/>
      <c r="B7" s="73"/>
      <c r="C7" s="73"/>
      <c r="D7" s="73"/>
    </row>
    <row r="8" spans="1:8" x14ac:dyDescent="0.25">
      <c r="A8" s="48" t="s">
        <v>1</v>
      </c>
      <c r="B8" s="17">
        <v>1</v>
      </c>
      <c r="C8" s="17">
        <v>247</v>
      </c>
      <c r="D8" s="17">
        <f>SUM(B8:C8)</f>
        <v>248</v>
      </c>
      <c r="E8" s="31" t="s">
        <v>61</v>
      </c>
    </row>
    <row r="9" spans="1:8" x14ac:dyDescent="0.25">
      <c r="A9" s="49" t="s">
        <v>2</v>
      </c>
      <c r="B9" s="6">
        <v>51</v>
      </c>
      <c r="C9" s="6">
        <v>723</v>
      </c>
      <c r="D9" s="6">
        <f t="shared" ref="D9:D23" si="0">SUM(B9:C9)</f>
        <v>774</v>
      </c>
      <c r="E9" s="31" t="s">
        <v>62</v>
      </c>
    </row>
    <row r="10" spans="1:8" x14ac:dyDescent="0.25">
      <c r="A10" s="48" t="s">
        <v>3</v>
      </c>
      <c r="B10" s="17">
        <v>2</v>
      </c>
      <c r="C10" s="17">
        <v>433</v>
      </c>
      <c r="D10" s="17">
        <f t="shared" si="0"/>
        <v>435</v>
      </c>
      <c r="E10" s="31" t="s">
        <v>63</v>
      </c>
    </row>
    <row r="11" spans="1:8" x14ac:dyDescent="0.25">
      <c r="A11" s="49" t="s">
        <v>4</v>
      </c>
      <c r="B11" s="6">
        <v>65</v>
      </c>
      <c r="C11" s="6">
        <v>154</v>
      </c>
      <c r="D11" s="6">
        <f t="shared" si="0"/>
        <v>219</v>
      </c>
      <c r="E11" s="31" t="s">
        <v>142</v>
      </c>
    </row>
    <row r="12" spans="1:8" x14ac:dyDescent="0.25">
      <c r="A12" s="48" t="s">
        <v>7</v>
      </c>
      <c r="B12" s="17">
        <v>130</v>
      </c>
      <c r="C12" s="17">
        <v>1053</v>
      </c>
      <c r="D12" s="17">
        <f t="shared" si="0"/>
        <v>1183</v>
      </c>
      <c r="E12" s="31" t="s">
        <v>64</v>
      </c>
    </row>
    <row r="13" spans="1:8" x14ac:dyDescent="0.25">
      <c r="A13" s="49" t="s">
        <v>8</v>
      </c>
      <c r="B13" s="6">
        <v>8</v>
      </c>
      <c r="C13" s="6">
        <v>393</v>
      </c>
      <c r="D13" s="6">
        <f t="shared" si="0"/>
        <v>401</v>
      </c>
      <c r="E13" s="31" t="s">
        <v>65</v>
      </c>
    </row>
    <row r="14" spans="1:8" x14ac:dyDescent="0.25">
      <c r="A14" s="48" t="s">
        <v>140</v>
      </c>
      <c r="B14" s="17">
        <v>1169</v>
      </c>
      <c r="C14" s="17">
        <v>16504</v>
      </c>
      <c r="D14" s="17">
        <f t="shared" si="0"/>
        <v>17673</v>
      </c>
      <c r="E14" s="31" t="s">
        <v>141</v>
      </c>
    </row>
    <row r="15" spans="1:8" x14ac:dyDescent="0.25">
      <c r="A15" s="49" t="s">
        <v>5</v>
      </c>
      <c r="B15" s="6">
        <v>72</v>
      </c>
      <c r="C15" s="6">
        <v>743</v>
      </c>
      <c r="D15" s="6">
        <f t="shared" si="0"/>
        <v>815</v>
      </c>
      <c r="E15" s="31" t="s">
        <v>66</v>
      </c>
    </row>
    <row r="16" spans="1:8" x14ac:dyDescent="0.25">
      <c r="A16" s="48" t="s">
        <v>6</v>
      </c>
      <c r="B16" s="17">
        <v>7</v>
      </c>
      <c r="C16" s="17">
        <v>98</v>
      </c>
      <c r="D16" s="17">
        <f t="shared" si="0"/>
        <v>105</v>
      </c>
      <c r="E16" s="31" t="s">
        <v>67</v>
      </c>
    </row>
    <row r="17" spans="1:5" x14ac:dyDescent="0.25">
      <c r="A17" s="49" t="s">
        <v>9</v>
      </c>
      <c r="B17" s="6">
        <v>10</v>
      </c>
      <c r="C17" s="6">
        <v>271</v>
      </c>
      <c r="D17" s="6">
        <f t="shared" si="0"/>
        <v>281</v>
      </c>
      <c r="E17" s="31" t="s">
        <v>68</v>
      </c>
    </row>
    <row r="18" spans="1:5" x14ac:dyDescent="0.25">
      <c r="A18" s="48" t="s">
        <v>31</v>
      </c>
      <c r="B18" s="17">
        <v>4</v>
      </c>
      <c r="C18" s="17">
        <v>2848</v>
      </c>
      <c r="D18" s="17">
        <f t="shared" si="0"/>
        <v>2852</v>
      </c>
      <c r="E18" s="31" t="s">
        <v>69</v>
      </c>
    </row>
    <row r="19" spans="1:5" x14ac:dyDescent="0.25">
      <c r="A19" s="49" t="s">
        <v>10</v>
      </c>
      <c r="B19" s="6">
        <v>40</v>
      </c>
      <c r="C19" s="6">
        <v>3017</v>
      </c>
      <c r="D19" s="6">
        <f t="shared" si="0"/>
        <v>3057</v>
      </c>
      <c r="E19" s="31" t="s">
        <v>70</v>
      </c>
    </row>
    <row r="20" spans="1:5" x14ac:dyDescent="0.25">
      <c r="A20" s="48" t="s">
        <v>11</v>
      </c>
      <c r="B20" s="17">
        <v>24</v>
      </c>
      <c r="C20" s="17">
        <v>394</v>
      </c>
      <c r="D20" s="17">
        <f t="shared" si="0"/>
        <v>418</v>
      </c>
      <c r="E20" s="31" t="s">
        <v>71</v>
      </c>
    </row>
    <row r="21" spans="1:5" x14ac:dyDescent="0.25">
      <c r="A21" s="49" t="s">
        <v>12</v>
      </c>
      <c r="B21" s="6">
        <v>12</v>
      </c>
      <c r="C21" s="6">
        <v>875</v>
      </c>
      <c r="D21" s="6">
        <f t="shared" si="0"/>
        <v>887</v>
      </c>
      <c r="E21" s="31" t="s">
        <v>72</v>
      </c>
    </row>
    <row r="22" spans="1:5" x14ac:dyDescent="0.25">
      <c r="A22" s="48" t="s">
        <v>13</v>
      </c>
      <c r="B22" s="17">
        <v>124</v>
      </c>
      <c r="C22" s="17">
        <v>3605</v>
      </c>
      <c r="D22" s="17">
        <f t="shared" si="0"/>
        <v>3729</v>
      </c>
      <c r="E22" s="31" t="s">
        <v>73</v>
      </c>
    </row>
    <row r="23" spans="1:5" x14ac:dyDescent="0.25">
      <c r="A23" s="49" t="s">
        <v>14</v>
      </c>
      <c r="B23" s="6">
        <v>221</v>
      </c>
      <c r="C23" s="6">
        <v>1010</v>
      </c>
      <c r="D23" s="6">
        <f t="shared" si="0"/>
        <v>1231</v>
      </c>
      <c r="E23" s="31" t="s">
        <v>74</v>
      </c>
    </row>
    <row r="24" spans="1:5" ht="15" customHeight="1" x14ac:dyDescent="0.25">
      <c r="A24" s="57" t="s">
        <v>15</v>
      </c>
      <c r="B24" s="17">
        <v>3</v>
      </c>
      <c r="C24" s="17">
        <v>601</v>
      </c>
      <c r="D24" s="17">
        <f>SUM(B24:C24)</f>
        <v>604</v>
      </c>
      <c r="E24" s="31" t="s">
        <v>75</v>
      </c>
    </row>
    <row r="25" spans="1:5" ht="12" customHeight="1" x14ac:dyDescent="0.25">
      <c r="A25" s="53" t="s">
        <v>16</v>
      </c>
      <c r="B25" s="6">
        <v>0</v>
      </c>
      <c r="C25" s="6">
        <v>315</v>
      </c>
      <c r="D25" s="6">
        <f t="shared" ref="D25:D39" si="1">SUM(B25:C25)</f>
        <v>315</v>
      </c>
      <c r="E25" s="31" t="s">
        <v>76</v>
      </c>
    </row>
    <row r="26" spans="1:5" x14ac:dyDescent="0.25">
      <c r="A26" s="57" t="s">
        <v>17</v>
      </c>
      <c r="B26" s="17">
        <v>27</v>
      </c>
      <c r="C26" s="17">
        <v>2201</v>
      </c>
      <c r="D26" s="17">
        <f t="shared" si="1"/>
        <v>2228</v>
      </c>
      <c r="E26" s="31" t="s">
        <v>77</v>
      </c>
    </row>
    <row r="27" spans="1:5" x14ac:dyDescent="0.25">
      <c r="A27" s="53" t="s">
        <v>18</v>
      </c>
      <c r="B27" s="6">
        <v>33</v>
      </c>
      <c r="C27" s="6">
        <v>983</v>
      </c>
      <c r="D27" s="6">
        <f t="shared" si="1"/>
        <v>1016</v>
      </c>
      <c r="E27" s="31" t="s">
        <v>78</v>
      </c>
    </row>
    <row r="28" spans="1:5" x14ac:dyDescent="0.25">
      <c r="A28" s="57" t="s">
        <v>19</v>
      </c>
      <c r="B28" s="17">
        <v>27</v>
      </c>
      <c r="C28" s="17">
        <v>2219</v>
      </c>
      <c r="D28" s="17">
        <f t="shared" si="1"/>
        <v>2246</v>
      </c>
      <c r="E28" s="31" t="s">
        <v>84</v>
      </c>
    </row>
    <row r="29" spans="1:5" x14ac:dyDescent="0.25">
      <c r="A29" s="53" t="s">
        <v>20</v>
      </c>
      <c r="B29" s="6">
        <v>76</v>
      </c>
      <c r="C29" s="6">
        <v>2143</v>
      </c>
      <c r="D29" s="6">
        <f t="shared" si="1"/>
        <v>2219</v>
      </c>
      <c r="E29" s="31" t="s">
        <v>79</v>
      </c>
    </row>
    <row r="30" spans="1:5" x14ac:dyDescent="0.25">
      <c r="A30" s="57" t="s">
        <v>21</v>
      </c>
      <c r="B30" s="17">
        <v>1</v>
      </c>
      <c r="C30" s="17">
        <v>608</v>
      </c>
      <c r="D30" s="17">
        <f t="shared" si="1"/>
        <v>609</v>
      </c>
      <c r="E30" s="31" t="s">
        <v>80</v>
      </c>
    </row>
    <row r="31" spans="1:5" x14ac:dyDescent="0.25">
      <c r="A31" s="53" t="s">
        <v>22</v>
      </c>
      <c r="B31" s="6">
        <v>46</v>
      </c>
      <c r="C31" s="6">
        <v>873</v>
      </c>
      <c r="D31" s="6">
        <f t="shared" si="1"/>
        <v>919</v>
      </c>
      <c r="E31" s="31" t="s">
        <v>81</v>
      </c>
    </row>
    <row r="32" spans="1:5" x14ac:dyDescent="0.25">
      <c r="A32" s="57" t="s">
        <v>23</v>
      </c>
      <c r="B32" s="17">
        <v>93</v>
      </c>
      <c r="C32" s="17">
        <v>863</v>
      </c>
      <c r="D32" s="17">
        <f t="shared" si="1"/>
        <v>956</v>
      </c>
      <c r="E32" s="31" t="s">
        <v>82</v>
      </c>
    </row>
    <row r="33" spans="1:5" x14ac:dyDescent="0.25">
      <c r="A33" s="53" t="s">
        <v>24</v>
      </c>
      <c r="B33" s="6">
        <v>102</v>
      </c>
      <c r="C33" s="6">
        <v>480</v>
      </c>
      <c r="D33" s="6">
        <f t="shared" si="1"/>
        <v>582</v>
      </c>
      <c r="E33" s="31" t="s">
        <v>83</v>
      </c>
    </row>
    <row r="34" spans="1:5" x14ac:dyDescent="0.25">
      <c r="A34" s="57" t="s">
        <v>25</v>
      </c>
      <c r="B34" s="17">
        <v>6</v>
      </c>
      <c r="C34" s="17">
        <v>728</v>
      </c>
      <c r="D34" s="17">
        <f t="shared" si="1"/>
        <v>734</v>
      </c>
      <c r="E34" s="31" t="s">
        <v>85</v>
      </c>
    </row>
    <row r="35" spans="1:5" x14ac:dyDescent="0.25">
      <c r="A35" s="53" t="s">
        <v>26</v>
      </c>
      <c r="B35" s="6">
        <v>31</v>
      </c>
      <c r="C35" s="6">
        <v>787</v>
      </c>
      <c r="D35" s="6">
        <f t="shared" si="1"/>
        <v>818</v>
      </c>
      <c r="E35" s="31" t="s">
        <v>143</v>
      </c>
    </row>
    <row r="36" spans="1:5" x14ac:dyDescent="0.25">
      <c r="A36" s="57" t="s">
        <v>27</v>
      </c>
      <c r="B36" s="17">
        <v>3</v>
      </c>
      <c r="C36" s="17">
        <v>1007</v>
      </c>
      <c r="D36" s="17">
        <f t="shared" si="1"/>
        <v>1010</v>
      </c>
      <c r="E36" s="31" t="s">
        <v>86</v>
      </c>
    </row>
    <row r="37" spans="1:5" x14ac:dyDescent="0.25">
      <c r="A37" s="53" t="s">
        <v>28</v>
      </c>
      <c r="B37" s="6">
        <v>166</v>
      </c>
      <c r="C37" s="6">
        <v>2113</v>
      </c>
      <c r="D37" s="6">
        <f t="shared" si="1"/>
        <v>2279</v>
      </c>
      <c r="E37" s="31" t="s">
        <v>87</v>
      </c>
    </row>
    <row r="38" spans="1:5" x14ac:dyDescent="0.25">
      <c r="A38" s="57" t="s">
        <v>29</v>
      </c>
      <c r="B38" s="17">
        <v>4</v>
      </c>
      <c r="C38" s="17">
        <v>367</v>
      </c>
      <c r="D38" s="17">
        <f t="shared" si="1"/>
        <v>371</v>
      </c>
      <c r="E38" s="31" t="s">
        <v>88</v>
      </c>
    </row>
    <row r="39" spans="1:5" x14ac:dyDescent="0.25">
      <c r="A39" s="53" t="s">
        <v>30</v>
      </c>
      <c r="B39" s="6">
        <v>34</v>
      </c>
      <c r="C39" s="6">
        <v>123</v>
      </c>
      <c r="D39" s="6">
        <f t="shared" si="1"/>
        <v>157</v>
      </c>
      <c r="E39" s="31" t="s">
        <v>89</v>
      </c>
    </row>
    <row r="40" spans="1:5" ht="6.75" customHeight="1" x14ac:dyDescent="0.25">
      <c r="A40" s="77"/>
      <c r="B40" s="74"/>
      <c r="C40" s="74"/>
      <c r="D40" s="74"/>
      <c r="E40" s="31"/>
    </row>
    <row r="41" spans="1:5" ht="15.75" x14ac:dyDescent="0.25">
      <c r="A41" s="13" t="s">
        <v>51</v>
      </c>
      <c r="B41" s="23">
        <f>SUM(B8:B23,B24:B39)</f>
        <v>2592</v>
      </c>
      <c r="C41" s="23">
        <f>SUM(C8:C23,C24:C39)</f>
        <v>48779</v>
      </c>
      <c r="D41" s="23">
        <f>D8+D9+D10+D11+D12+D13+D14+D15+D16+D17+D18+D19+D20+D21+D22+D23+D24+D25+D26+D27+D28+D29+D30+D31+D32+D33+D34+D35+D36+D37+D38+D39</f>
        <v>51371</v>
      </c>
    </row>
    <row r="42" spans="1:5" x14ac:dyDescent="0.25">
      <c r="B42" s="38">
        <f>B41*100/$D$41</f>
        <v>5.0456483229837845</v>
      </c>
      <c r="C42" s="38">
        <f>C41*100/$D$41</f>
        <v>94.95435167701622</v>
      </c>
      <c r="D42" s="67">
        <f>SUM(B42:C42)</f>
        <v>100</v>
      </c>
    </row>
  </sheetData>
  <mergeCells count="5">
    <mergeCell ref="D5:D6"/>
    <mergeCell ref="A5:A6"/>
    <mergeCell ref="B5:B6"/>
    <mergeCell ref="C5:C6"/>
    <mergeCell ref="A3:G3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zoomScaleNormal="100" workbookViewId="0">
      <selection activeCell="A70" sqref="A70"/>
    </sheetView>
  </sheetViews>
  <sheetFormatPr baseColWidth="10" defaultColWidth="11.42578125" defaultRowHeight="15" x14ac:dyDescent="0.25"/>
  <cols>
    <col min="1" max="1" width="16.7109375" style="5" customWidth="1"/>
    <col min="2" max="2" width="9.85546875" style="5" customWidth="1"/>
    <col min="3" max="3" width="11.28515625" style="5" customWidth="1"/>
    <col min="4" max="4" width="11" style="5" customWidth="1"/>
    <col min="5" max="5" width="8.85546875" style="5" bestFit="1" customWidth="1"/>
    <col min="6" max="6" width="8.85546875" style="5" customWidth="1"/>
    <col min="7" max="7" width="9" style="5" customWidth="1"/>
    <col min="8" max="16384" width="11.42578125" style="5"/>
  </cols>
  <sheetData>
    <row r="2" spans="1:7" ht="18.75" customHeight="1" x14ac:dyDescent="0.3">
      <c r="A2" s="58" t="s">
        <v>138</v>
      </c>
      <c r="B2" s="44"/>
      <c r="C2" s="44"/>
      <c r="D2" s="44"/>
      <c r="E2" s="44"/>
      <c r="F2" s="44"/>
      <c r="G2" s="44"/>
    </row>
    <row r="3" spans="1:7" ht="15" customHeight="1" x14ac:dyDescent="0.3">
      <c r="A3" s="58" t="s">
        <v>132</v>
      </c>
      <c r="B3" s="44"/>
      <c r="C3" s="44"/>
      <c r="D3" s="44"/>
      <c r="E3" s="44"/>
      <c r="F3" s="44"/>
      <c r="G3" s="44"/>
    </row>
    <row r="4" spans="1:7" ht="15" customHeight="1" x14ac:dyDescent="0.25">
      <c r="E4" s="5" t="s">
        <v>119</v>
      </c>
    </row>
    <row r="5" spans="1:7" ht="19.5" customHeight="1" x14ac:dyDescent="0.25">
      <c r="A5" s="142" t="s">
        <v>99</v>
      </c>
      <c r="B5" s="141" t="s">
        <v>40</v>
      </c>
      <c r="C5" s="138" t="s">
        <v>39</v>
      </c>
      <c r="D5" s="138" t="s">
        <v>41</v>
      </c>
      <c r="E5" s="141" t="s">
        <v>42</v>
      </c>
      <c r="F5" s="141" t="s">
        <v>47</v>
      </c>
      <c r="G5" s="138" t="s">
        <v>37</v>
      </c>
    </row>
    <row r="6" spans="1:7" ht="19.5" customHeight="1" x14ac:dyDescent="0.25">
      <c r="A6" s="142"/>
      <c r="B6" s="141"/>
      <c r="C6" s="138"/>
      <c r="D6" s="138"/>
      <c r="E6" s="141"/>
      <c r="F6" s="141"/>
      <c r="G6" s="138"/>
    </row>
    <row r="7" spans="1:7" ht="10.5" customHeight="1" x14ac:dyDescent="0.25">
      <c r="A7" s="82"/>
      <c r="B7" s="74"/>
      <c r="C7" s="74"/>
      <c r="D7" s="74"/>
      <c r="E7" s="74"/>
      <c r="F7" s="74"/>
      <c r="G7" s="74"/>
    </row>
    <row r="8" spans="1:7" x14ac:dyDescent="0.25">
      <c r="A8" s="50">
        <v>1970</v>
      </c>
      <c r="B8" s="17">
        <v>8</v>
      </c>
      <c r="C8" s="17">
        <v>0</v>
      </c>
      <c r="D8" s="17">
        <v>0</v>
      </c>
      <c r="E8" s="17">
        <v>0</v>
      </c>
      <c r="F8" s="17">
        <v>0</v>
      </c>
      <c r="G8" s="17">
        <f t="shared" ref="G8:G9" si="0">SUM(B8:F8)</f>
        <v>8</v>
      </c>
    </row>
    <row r="9" spans="1:7" x14ac:dyDescent="0.25">
      <c r="A9" s="51">
        <v>1971</v>
      </c>
      <c r="B9" s="28">
        <v>8</v>
      </c>
      <c r="C9" s="28">
        <v>0</v>
      </c>
      <c r="D9" s="28">
        <v>0</v>
      </c>
      <c r="E9" s="28">
        <v>0</v>
      </c>
      <c r="F9" s="28">
        <v>0</v>
      </c>
      <c r="G9" s="28">
        <f t="shared" si="0"/>
        <v>8</v>
      </c>
    </row>
    <row r="10" spans="1:7" x14ac:dyDescent="0.25">
      <c r="A10" s="50">
        <v>1972</v>
      </c>
      <c r="B10" s="17">
        <v>7</v>
      </c>
      <c r="C10" s="17">
        <v>0</v>
      </c>
      <c r="D10" s="17">
        <v>0</v>
      </c>
      <c r="E10" s="17">
        <v>0</v>
      </c>
      <c r="F10" s="17">
        <v>0</v>
      </c>
      <c r="G10" s="17">
        <f>SUM(B10:F10)</f>
        <v>7</v>
      </c>
    </row>
    <row r="11" spans="1:7" x14ac:dyDescent="0.25">
      <c r="A11" s="4">
        <v>1973</v>
      </c>
      <c r="B11" s="6">
        <v>9</v>
      </c>
      <c r="C11" s="6">
        <v>0</v>
      </c>
      <c r="D11" s="6">
        <v>0</v>
      </c>
      <c r="E11" s="6">
        <v>0</v>
      </c>
      <c r="F11" s="6">
        <v>0</v>
      </c>
      <c r="G11" s="28">
        <f t="shared" ref="G11:G12" si="1">SUM(B11:F11)</f>
        <v>9</v>
      </c>
    </row>
    <row r="12" spans="1:7" x14ac:dyDescent="0.25">
      <c r="A12" s="50">
        <v>1974</v>
      </c>
      <c r="B12" s="17">
        <v>16</v>
      </c>
      <c r="C12" s="17">
        <v>0</v>
      </c>
      <c r="D12" s="17">
        <v>2</v>
      </c>
      <c r="E12" s="17">
        <v>0</v>
      </c>
      <c r="F12" s="17">
        <v>0</v>
      </c>
      <c r="G12" s="17">
        <f t="shared" si="1"/>
        <v>18</v>
      </c>
    </row>
    <row r="13" spans="1:7" x14ac:dyDescent="0.25">
      <c r="A13" s="4">
        <v>1975</v>
      </c>
      <c r="B13" s="6">
        <v>20</v>
      </c>
      <c r="C13" s="6">
        <v>1</v>
      </c>
      <c r="D13" s="6">
        <v>1</v>
      </c>
      <c r="E13" s="6">
        <v>0</v>
      </c>
      <c r="F13" s="6">
        <v>0</v>
      </c>
      <c r="G13" s="28">
        <f t="shared" ref="G13:G47" si="2">SUM(B13:F13)</f>
        <v>22</v>
      </c>
    </row>
    <row r="14" spans="1:7" x14ac:dyDescent="0.25">
      <c r="A14" s="50">
        <v>1976</v>
      </c>
      <c r="B14" s="17">
        <v>10</v>
      </c>
      <c r="C14" s="17">
        <v>0</v>
      </c>
      <c r="D14" s="17">
        <v>1</v>
      </c>
      <c r="E14" s="17">
        <v>0</v>
      </c>
      <c r="F14" s="17">
        <v>0</v>
      </c>
      <c r="G14" s="17">
        <f t="shared" si="2"/>
        <v>11</v>
      </c>
    </row>
    <row r="15" spans="1:7" x14ac:dyDescent="0.25">
      <c r="A15" s="4">
        <v>1977</v>
      </c>
      <c r="B15" s="6">
        <v>113</v>
      </c>
      <c r="C15" s="6">
        <v>0</v>
      </c>
      <c r="D15" s="6">
        <v>0</v>
      </c>
      <c r="E15" s="6">
        <v>0</v>
      </c>
      <c r="F15" s="6">
        <v>0</v>
      </c>
      <c r="G15" s="28">
        <f t="shared" si="2"/>
        <v>113</v>
      </c>
    </row>
    <row r="16" spans="1:7" x14ac:dyDescent="0.25">
      <c r="A16" s="50">
        <v>1978</v>
      </c>
      <c r="B16" s="17">
        <v>157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157</v>
      </c>
    </row>
    <row r="17" spans="1:7" x14ac:dyDescent="0.25">
      <c r="A17" s="4">
        <v>1979</v>
      </c>
      <c r="B17" s="6">
        <v>241</v>
      </c>
      <c r="C17" s="6">
        <v>2</v>
      </c>
      <c r="D17" s="6">
        <v>1</v>
      </c>
      <c r="E17" s="6">
        <v>0</v>
      </c>
      <c r="F17" s="6">
        <v>0</v>
      </c>
      <c r="G17" s="28">
        <f t="shared" si="2"/>
        <v>244</v>
      </c>
    </row>
    <row r="18" spans="1:7" x14ac:dyDescent="0.25">
      <c r="A18" s="50">
        <v>1980</v>
      </c>
      <c r="B18" s="17">
        <v>318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318</v>
      </c>
    </row>
    <row r="19" spans="1:7" x14ac:dyDescent="0.25">
      <c r="A19" s="4">
        <v>1981</v>
      </c>
      <c r="B19" s="6">
        <v>339</v>
      </c>
      <c r="C19" s="6">
        <v>0</v>
      </c>
      <c r="D19" s="6">
        <v>3</v>
      </c>
      <c r="E19" s="6">
        <v>0</v>
      </c>
      <c r="F19" s="6">
        <v>0</v>
      </c>
      <c r="G19" s="28">
        <f t="shared" si="2"/>
        <v>342</v>
      </c>
    </row>
    <row r="20" spans="1:7" x14ac:dyDescent="0.25">
      <c r="A20" s="50">
        <v>1982</v>
      </c>
      <c r="B20" s="17">
        <v>277</v>
      </c>
      <c r="C20" s="17">
        <v>0</v>
      </c>
      <c r="D20" s="17">
        <v>2</v>
      </c>
      <c r="E20" s="17">
        <v>0</v>
      </c>
      <c r="F20" s="17">
        <v>0</v>
      </c>
      <c r="G20" s="17">
        <f t="shared" si="2"/>
        <v>279</v>
      </c>
    </row>
    <row r="21" spans="1:7" x14ac:dyDescent="0.25">
      <c r="A21" s="4">
        <v>1983</v>
      </c>
      <c r="B21" s="6">
        <v>122</v>
      </c>
      <c r="C21" s="6">
        <v>1</v>
      </c>
      <c r="D21" s="6">
        <v>1</v>
      </c>
      <c r="E21" s="6">
        <v>0</v>
      </c>
      <c r="F21" s="6">
        <v>0</v>
      </c>
      <c r="G21" s="28">
        <f t="shared" si="2"/>
        <v>124</v>
      </c>
    </row>
    <row r="22" spans="1:7" x14ac:dyDescent="0.25">
      <c r="A22" s="50">
        <v>1984</v>
      </c>
      <c r="B22" s="17">
        <v>216</v>
      </c>
      <c r="C22" s="17">
        <v>1</v>
      </c>
      <c r="D22" s="17">
        <v>1</v>
      </c>
      <c r="E22" s="17">
        <v>0</v>
      </c>
      <c r="F22" s="17">
        <v>1</v>
      </c>
      <c r="G22" s="17">
        <f t="shared" si="2"/>
        <v>219</v>
      </c>
    </row>
    <row r="23" spans="1:7" x14ac:dyDescent="0.25">
      <c r="A23" s="4">
        <v>1985</v>
      </c>
      <c r="B23" s="6">
        <v>327</v>
      </c>
      <c r="C23" s="6">
        <v>0</v>
      </c>
      <c r="D23" s="6">
        <v>1</v>
      </c>
      <c r="E23" s="6">
        <v>1</v>
      </c>
      <c r="F23" s="6">
        <v>0</v>
      </c>
      <c r="G23" s="28">
        <f t="shared" si="2"/>
        <v>329</v>
      </c>
    </row>
    <row r="24" spans="1:7" x14ac:dyDescent="0.25">
      <c r="A24" s="50">
        <v>1986</v>
      </c>
      <c r="B24" s="17">
        <v>237</v>
      </c>
      <c r="C24" s="17">
        <v>1</v>
      </c>
      <c r="D24" s="17">
        <v>1</v>
      </c>
      <c r="E24" s="17">
        <v>0</v>
      </c>
      <c r="F24" s="17">
        <v>0</v>
      </c>
      <c r="G24" s="17">
        <f t="shared" si="2"/>
        <v>239</v>
      </c>
    </row>
    <row r="25" spans="1:7" x14ac:dyDescent="0.25">
      <c r="A25" s="4">
        <v>1987</v>
      </c>
      <c r="B25" s="6">
        <v>98</v>
      </c>
      <c r="C25" s="6">
        <v>0</v>
      </c>
      <c r="D25" s="6">
        <v>4</v>
      </c>
      <c r="E25" s="6">
        <v>0</v>
      </c>
      <c r="F25" s="6">
        <v>1</v>
      </c>
      <c r="G25" s="28">
        <f t="shared" si="2"/>
        <v>103</v>
      </c>
    </row>
    <row r="26" spans="1:7" x14ac:dyDescent="0.25">
      <c r="A26" s="50">
        <v>1988</v>
      </c>
      <c r="B26" s="17">
        <v>115</v>
      </c>
      <c r="C26" s="17">
        <v>0</v>
      </c>
      <c r="D26" s="17">
        <v>14</v>
      </c>
      <c r="E26" s="17">
        <v>6</v>
      </c>
      <c r="F26" s="17">
        <v>5</v>
      </c>
      <c r="G26" s="17">
        <f t="shared" si="2"/>
        <v>140</v>
      </c>
    </row>
    <row r="27" spans="1:7" x14ac:dyDescent="0.25">
      <c r="A27" s="4">
        <v>1989</v>
      </c>
      <c r="B27" s="6">
        <v>147</v>
      </c>
      <c r="C27" s="6">
        <v>0</v>
      </c>
      <c r="D27" s="6">
        <v>23</v>
      </c>
      <c r="E27" s="6">
        <v>13</v>
      </c>
      <c r="F27" s="6">
        <v>22</v>
      </c>
      <c r="G27" s="28">
        <f t="shared" si="2"/>
        <v>205</v>
      </c>
    </row>
    <row r="28" spans="1:7" x14ac:dyDescent="0.25">
      <c r="A28" s="50">
        <v>1990</v>
      </c>
      <c r="B28" s="17">
        <v>435</v>
      </c>
      <c r="C28" s="17">
        <v>2</v>
      </c>
      <c r="D28" s="17">
        <v>34</v>
      </c>
      <c r="E28" s="17">
        <v>7</v>
      </c>
      <c r="F28" s="17">
        <v>38</v>
      </c>
      <c r="G28" s="17">
        <f t="shared" si="2"/>
        <v>516</v>
      </c>
    </row>
    <row r="29" spans="1:7" x14ac:dyDescent="0.25">
      <c r="A29" s="4">
        <v>1991</v>
      </c>
      <c r="B29" s="6">
        <v>800</v>
      </c>
      <c r="C29" s="6">
        <v>7</v>
      </c>
      <c r="D29" s="6">
        <v>41</v>
      </c>
      <c r="E29" s="6">
        <v>9</v>
      </c>
      <c r="F29" s="6">
        <v>62</v>
      </c>
      <c r="G29" s="28">
        <f t="shared" si="2"/>
        <v>919</v>
      </c>
    </row>
    <row r="30" spans="1:7" x14ac:dyDescent="0.25">
      <c r="A30" s="50">
        <v>1992</v>
      </c>
      <c r="B30" s="17">
        <v>1086</v>
      </c>
      <c r="C30" s="17">
        <v>20</v>
      </c>
      <c r="D30" s="17">
        <v>69</v>
      </c>
      <c r="E30" s="17">
        <v>7</v>
      </c>
      <c r="F30" s="17">
        <v>90</v>
      </c>
      <c r="G30" s="17">
        <f t="shared" si="2"/>
        <v>1272</v>
      </c>
    </row>
    <row r="31" spans="1:7" x14ac:dyDescent="0.25">
      <c r="A31" s="4">
        <v>1993</v>
      </c>
      <c r="B31" s="6">
        <v>1475</v>
      </c>
      <c r="C31" s="6">
        <v>69</v>
      </c>
      <c r="D31" s="6">
        <v>74</v>
      </c>
      <c r="E31" s="6">
        <v>3</v>
      </c>
      <c r="F31" s="6">
        <v>13</v>
      </c>
      <c r="G31" s="28">
        <f t="shared" si="2"/>
        <v>1634</v>
      </c>
    </row>
    <row r="32" spans="1:7" x14ac:dyDescent="0.25">
      <c r="A32" s="50">
        <v>1994</v>
      </c>
      <c r="B32" s="17">
        <v>1076</v>
      </c>
      <c r="C32" s="17">
        <v>48</v>
      </c>
      <c r="D32" s="17">
        <v>63</v>
      </c>
      <c r="E32" s="17">
        <v>1</v>
      </c>
      <c r="F32" s="17">
        <v>2</v>
      </c>
      <c r="G32" s="17">
        <f t="shared" si="2"/>
        <v>1190</v>
      </c>
    </row>
    <row r="33" spans="1:7" x14ac:dyDescent="0.25">
      <c r="A33" s="4">
        <v>1995</v>
      </c>
      <c r="B33" s="6">
        <v>391</v>
      </c>
      <c r="C33" s="6">
        <v>45</v>
      </c>
      <c r="D33" s="6">
        <v>39</v>
      </c>
      <c r="E33" s="6">
        <v>0</v>
      </c>
      <c r="F33" s="6">
        <v>0</v>
      </c>
      <c r="G33" s="28">
        <f t="shared" si="2"/>
        <v>475</v>
      </c>
    </row>
    <row r="34" spans="1:7" x14ac:dyDescent="0.25">
      <c r="A34" s="50">
        <v>1996</v>
      </c>
      <c r="B34" s="17">
        <v>153</v>
      </c>
      <c r="C34" s="17">
        <v>15</v>
      </c>
      <c r="D34" s="17">
        <v>9</v>
      </c>
      <c r="E34" s="17">
        <v>0</v>
      </c>
      <c r="F34" s="17">
        <v>0</v>
      </c>
      <c r="G34" s="17">
        <f t="shared" si="2"/>
        <v>177</v>
      </c>
    </row>
    <row r="35" spans="1:7" x14ac:dyDescent="0.25">
      <c r="A35" s="4">
        <v>1997</v>
      </c>
      <c r="B35" s="6">
        <v>420</v>
      </c>
      <c r="C35" s="6">
        <v>23</v>
      </c>
      <c r="D35" s="6">
        <v>20</v>
      </c>
      <c r="E35" s="6">
        <v>0</v>
      </c>
      <c r="F35" s="6">
        <v>0</v>
      </c>
      <c r="G35" s="28">
        <f t="shared" si="2"/>
        <v>463</v>
      </c>
    </row>
    <row r="36" spans="1:7" x14ac:dyDescent="0.25">
      <c r="A36" s="50">
        <v>1998</v>
      </c>
      <c r="B36" s="17">
        <v>764</v>
      </c>
      <c r="C36" s="17">
        <v>37</v>
      </c>
      <c r="D36" s="17">
        <v>37</v>
      </c>
      <c r="E36" s="17">
        <v>1</v>
      </c>
      <c r="F36" s="17">
        <v>0</v>
      </c>
      <c r="G36" s="17">
        <f t="shared" si="2"/>
        <v>839</v>
      </c>
    </row>
    <row r="37" spans="1:7" x14ac:dyDescent="0.25">
      <c r="A37" s="4">
        <v>1999</v>
      </c>
      <c r="B37" s="6">
        <v>728</v>
      </c>
      <c r="C37" s="6">
        <v>24</v>
      </c>
      <c r="D37" s="6">
        <v>60</v>
      </c>
      <c r="E37" s="6">
        <v>5</v>
      </c>
      <c r="F37" s="6">
        <v>0</v>
      </c>
      <c r="G37" s="28">
        <f t="shared" si="2"/>
        <v>817</v>
      </c>
    </row>
    <row r="38" spans="1:7" x14ac:dyDescent="0.25">
      <c r="A38" s="50">
        <v>2000</v>
      </c>
      <c r="B38" s="17">
        <v>1897</v>
      </c>
      <c r="C38" s="17">
        <v>42</v>
      </c>
      <c r="D38" s="17">
        <v>51</v>
      </c>
      <c r="E38" s="17">
        <v>1</v>
      </c>
      <c r="F38" s="17">
        <v>0</v>
      </c>
      <c r="G38" s="17">
        <f t="shared" si="2"/>
        <v>1991</v>
      </c>
    </row>
    <row r="39" spans="1:7" x14ac:dyDescent="0.25">
      <c r="A39" s="4">
        <v>2001</v>
      </c>
      <c r="B39" s="6">
        <v>2762</v>
      </c>
      <c r="C39" s="6">
        <v>51</v>
      </c>
      <c r="D39" s="6">
        <v>28</v>
      </c>
      <c r="E39" s="6">
        <v>4</v>
      </c>
      <c r="F39" s="6">
        <v>0</v>
      </c>
      <c r="G39" s="28">
        <f t="shared" si="2"/>
        <v>2845</v>
      </c>
    </row>
    <row r="40" spans="1:7" x14ac:dyDescent="0.25">
      <c r="A40" s="50">
        <v>2002</v>
      </c>
      <c r="B40" s="17">
        <v>1759</v>
      </c>
      <c r="C40" s="17">
        <v>53</v>
      </c>
      <c r="D40" s="17">
        <v>22</v>
      </c>
      <c r="E40" s="17">
        <v>1</v>
      </c>
      <c r="F40" s="17">
        <v>0</v>
      </c>
      <c r="G40" s="17">
        <f t="shared" si="2"/>
        <v>1835</v>
      </c>
    </row>
    <row r="41" spans="1:7" x14ac:dyDescent="0.25">
      <c r="A41" s="4">
        <v>2003</v>
      </c>
      <c r="B41" s="6">
        <v>2619</v>
      </c>
      <c r="C41" s="6">
        <v>68</v>
      </c>
      <c r="D41" s="6">
        <v>24</v>
      </c>
      <c r="E41" s="6">
        <v>1</v>
      </c>
      <c r="F41" s="6">
        <v>1</v>
      </c>
      <c r="G41" s="28">
        <f t="shared" si="2"/>
        <v>2713</v>
      </c>
    </row>
    <row r="42" spans="1:7" x14ac:dyDescent="0.25">
      <c r="A42" s="50">
        <v>2004</v>
      </c>
      <c r="B42" s="17">
        <v>1702</v>
      </c>
      <c r="C42" s="17">
        <v>64</v>
      </c>
      <c r="D42" s="17">
        <v>31</v>
      </c>
      <c r="E42" s="17">
        <v>7</v>
      </c>
      <c r="F42" s="17">
        <v>0</v>
      </c>
      <c r="G42" s="17">
        <f t="shared" si="2"/>
        <v>1804</v>
      </c>
    </row>
    <row r="43" spans="1:7" x14ac:dyDescent="0.25">
      <c r="A43" s="4">
        <v>2005</v>
      </c>
      <c r="B43" s="6">
        <v>1960</v>
      </c>
      <c r="C43" s="6">
        <v>109</v>
      </c>
      <c r="D43" s="6">
        <v>35</v>
      </c>
      <c r="E43" s="6">
        <v>8</v>
      </c>
      <c r="F43" s="6">
        <v>0</v>
      </c>
      <c r="G43" s="28">
        <f t="shared" si="2"/>
        <v>2112</v>
      </c>
    </row>
    <row r="44" spans="1:7" x14ac:dyDescent="0.25">
      <c r="A44" s="50">
        <v>2006</v>
      </c>
      <c r="B44" s="17">
        <v>2130</v>
      </c>
      <c r="C44" s="17">
        <v>204</v>
      </c>
      <c r="D44" s="17">
        <v>60</v>
      </c>
      <c r="E44" s="17">
        <v>2</v>
      </c>
      <c r="F44" s="17">
        <v>0</v>
      </c>
      <c r="G44" s="17">
        <f t="shared" si="2"/>
        <v>2396</v>
      </c>
    </row>
    <row r="45" spans="1:7" x14ac:dyDescent="0.25">
      <c r="A45" s="4">
        <v>2007</v>
      </c>
      <c r="B45" s="6">
        <v>1895</v>
      </c>
      <c r="C45" s="6">
        <v>155</v>
      </c>
      <c r="D45" s="6">
        <v>76</v>
      </c>
      <c r="E45" s="6">
        <v>0</v>
      </c>
      <c r="F45" s="6">
        <v>0</v>
      </c>
      <c r="G45" s="28">
        <f t="shared" si="2"/>
        <v>2126</v>
      </c>
    </row>
    <row r="46" spans="1:7" x14ac:dyDescent="0.25">
      <c r="A46" s="50">
        <v>2008</v>
      </c>
      <c r="B46" s="17">
        <v>2345</v>
      </c>
      <c r="C46" s="17">
        <v>317</v>
      </c>
      <c r="D46" s="17">
        <v>144</v>
      </c>
      <c r="E46" s="17">
        <v>1</v>
      </c>
      <c r="F46" s="17">
        <v>0</v>
      </c>
      <c r="G46" s="17">
        <f t="shared" si="2"/>
        <v>2807</v>
      </c>
    </row>
    <row r="47" spans="1:7" x14ac:dyDescent="0.25">
      <c r="A47" s="4">
        <v>2009</v>
      </c>
      <c r="B47" s="6">
        <v>1597</v>
      </c>
      <c r="C47" s="6">
        <v>453</v>
      </c>
      <c r="D47" s="6">
        <v>100</v>
      </c>
      <c r="E47" s="6">
        <v>0</v>
      </c>
      <c r="F47" s="6">
        <v>0</v>
      </c>
      <c r="G47" s="28">
        <f t="shared" si="2"/>
        <v>2150</v>
      </c>
    </row>
    <row r="48" spans="1:7" x14ac:dyDescent="0.25">
      <c r="A48" s="50">
        <v>2010</v>
      </c>
      <c r="B48" s="17">
        <v>801</v>
      </c>
      <c r="C48" s="17">
        <v>226</v>
      </c>
      <c r="D48" s="17">
        <v>60</v>
      </c>
      <c r="E48" s="17">
        <v>0</v>
      </c>
      <c r="F48" s="17">
        <v>0</v>
      </c>
      <c r="G48" s="17">
        <f t="shared" ref="G48:G49" si="3">SUM(B48:F48)</f>
        <v>1087</v>
      </c>
    </row>
    <row r="49" spans="1:7" s="20" customFormat="1" x14ac:dyDescent="0.25">
      <c r="A49" s="51">
        <v>2011</v>
      </c>
      <c r="B49" s="29">
        <v>1970</v>
      </c>
      <c r="C49" s="29">
        <v>377</v>
      </c>
      <c r="D49" s="29">
        <v>86</v>
      </c>
      <c r="E49" s="29">
        <v>0</v>
      </c>
      <c r="F49" s="29">
        <v>0</v>
      </c>
      <c r="G49" s="29">
        <f t="shared" si="3"/>
        <v>2433</v>
      </c>
    </row>
    <row r="50" spans="1:7" s="20" customFormat="1" x14ac:dyDescent="0.25">
      <c r="A50" s="50">
        <v>2012</v>
      </c>
      <c r="B50" s="17">
        <v>1785</v>
      </c>
      <c r="C50" s="17">
        <v>423</v>
      </c>
      <c r="D50" s="17">
        <v>91</v>
      </c>
      <c r="E50" s="17">
        <v>0</v>
      </c>
      <c r="F50" s="17">
        <v>0</v>
      </c>
      <c r="G50" s="17">
        <f t="shared" ref="G50:G55" si="4">SUM(B50:F50)</f>
        <v>2299</v>
      </c>
    </row>
    <row r="51" spans="1:7" s="20" customFormat="1" x14ac:dyDescent="0.25">
      <c r="A51" s="51">
        <v>2013</v>
      </c>
      <c r="B51" s="29">
        <v>1616</v>
      </c>
      <c r="C51" s="29">
        <v>474</v>
      </c>
      <c r="D51" s="29">
        <v>138</v>
      </c>
      <c r="E51" s="29">
        <v>0</v>
      </c>
      <c r="F51" s="29">
        <v>0</v>
      </c>
      <c r="G51" s="29">
        <f t="shared" si="4"/>
        <v>2228</v>
      </c>
    </row>
    <row r="52" spans="1:7" s="20" customFormat="1" x14ac:dyDescent="0.25">
      <c r="A52" s="50">
        <v>2014</v>
      </c>
      <c r="B52" s="17">
        <v>1874</v>
      </c>
      <c r="C52" s="17">
        <v>496</v>
      </c>
      <c r="D52" s="17">
        <v>185</v>
      </c>
      <c r="E52" s="17">
        <v>0</v>
      </c>
      <c r="F52" s="17">
        <v>0</v>
      </c>
      <c r="G52" s="17">
        <f t="shared" si="4"/>
        <v>2555</v>
      </c>
    </row>
    <row r="53" spans="1:7" s="20" customFormat="1" x14ac:dyDescent="0.25">
      <c r="A53" s="51">
        <v>2015</v>
      </c>
      <c r="B53" s="29">
        <v>1769</v>
      </c>
      <c r="C53" s="29">
        <v>901</v>
      </c>
      <c r="D53" s="29">
        <v>174</v>
      </c>
      <c r="E53" s="29">
        <v>0</v>
      </c>
      <c r="F53" s="29">
        <v>0</v>
      </c>
      <c r="G53" s="29">
        <f t="shared" ref="G53:G54" si="5">SUM(B53:F53)</f>
        <v>2844</v>
      </c>
    </row>
    <row r="54" spans="1:7" s="20" customFormat="1" x14ac:dyDescent="0.25">
      <c r="A54" s="50">
        <v>2016</v>
      </c>
      <c r="B54" s="17">
        <v>1376</v>
      </c>
      <c r="C54" s="17">
        <v>505</v>
      </c>
      <c r="D54" s="17">
        <v>117</v>
      </c>
      <c r="E54" s="17">
        <v>0</v>
      </c>
      <c r="F54" s="17">
        <v>0</v>
      </c>
      <c r="G54" s="17">
        <f t="shared" si="5"/>
        <v>1998</v>
      </c>
    </row>
    <row r="55" spans="1:7" s="20" customFormat="1" x14ac:dyDescent="0.25">
      <c r="A55" s="51">
        <v>2017</v>
      </c>
      <c r="B55" s="29">
        <v>1711</v>
      </c>
      <c r="C55" s="29">
        <v>214</v>
      </c>
      <c r="D55" s="29">
        <v>26</v>
      </c>
      <c r="E55" s="29">
        <v>0</v>
      </c>
      <c r="F55" s="29">
        <v>0</v>
      </c>
      <c r="G55" s="29">
        <f t="shared" si="4"/>
        <v>1951</v>
      </c>
    </row>
    <row r="56" spans="1:7" ht="8.25" customHeight="1" x14ac:dyDescent="0.25">
      <c r="A56" s="94"/>
      <c r="B56" s="95"/>
      <c r="C56" s="95"/>
      <c r="D56" s="95"/>
      <c r="E56" s="95"/>
      <c r="F56" s="95"/>
      <c r="G56" s="29"/>
    </row>
    <row r="57" spans="1:7" ht="26.25" customHeight="1" x14ac:dyDescent="0.25">
      <c r="A57" s="9" t="s">
        <v>37</v>
      </c>
      <c r="B57" s="30">
        <f>SUM(B8:B55)</f>
        <v>43681</v>
      </c>
      <c r="C57" s="30">
        <f t="shared" ref="C57:G57" si="6">SUM(C8:C55)</f>
        <v>5428</v>
      </c>
      <c r="D57" s="30">
        <f t="shared" si="6"/>
        <v>1949</v>
      </c>
      <c r="E57" s="30">
        <f t="shared" si="6"/>
        <v>78</v>
      </c>
      <c r="F57" s="30">
        <f t="shared" si="6"/>
        <v>235</v>
      </c>
      <c r="G57" s="30">
        <f t="shared" si="6"/>
        <v>51371</v>
      </c>
    </row>
    <row r="58" spans="1:7" x14ac:dyDescent="0.25">
      <c r="B58" s="97">
        <f>B57*100/$G$57</f>
        <v>85.030464659048874</v>
      </c>
      <c r="C58" s="97">
        <f t="shared" ref="C58:F58" si="7">C57*100/$G$57</f>
        <v>10.566272799828697</v>
      </c>
      <c r="D58" s="97">
        <f t="shared" si="7"/>
        <v>3.7939693601448288</v>
      </c>
      <c r="E58" s="97">
        <v>0.1</v>
      </c>
      <c r="F58" s="97">
        <f t="shared" si="7"/>
        <v>0.45745654162854527</v>
      </c>
      <c r="G58" s="38">
        <f>SUM(B58:F58)</f>
        <v>99.948163360650938</v>
      </c>
    </row>
  </sheetData>
  <mergeCells count="7">
    <mergeCell ref="D5:D6"/>
    <mergeCell ref="E5:E6"/>
    <mergeCell ref="F5:F6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54:G55 G8:G5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zoomScaleNormal="100" workbookViewId="0">
      <selection activeCell="A79" sqref="A79"/>
    </sheetView>
  </sheetViews>
  <sheetFormatPr baseColWidth="10" defaultColWidth="11.42578125" defaultRowHeight="15" x14ac:dyDescent="0.25"/>
  <cols>
    <col min="1" max="1" width="15.5703125" style="5" customWidth="1"/>
    <col min="2" max="2" width="12.28515625" style="5" customWidth="1"/>
    <col min="3" max="3" width="15.140625" style="5" customWidth="1"/>
    <col min="4" max="4" width="14.140625" style="5" customWidth="1"/>
    <col min="5" max="5" width="9.7109375" style="5" customWidth="1"/>
    <col min="6" max="6" width="12.5703125" style="5" customWidth="1"/>
    <col min="7" max="7" width="9.140625" style="5" customWidth="1"/>
    <col min="8" max="8" width="9.85546875" style="5" customWidth="1"/>
    <col min="9" max="16384" width="11.42578125" style="5"/>
  </cols>
  <sheetData>
    <row r="2" spans="1:12" ht="16.5" customHeight="1" x14ac:dyDescent="0.3">
      <c r="A2" s="143" t="s">
        <v>139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customHeight="1" x14ac:dyDescent="0.3">
      <c r="A3" s="143" t="s">
        <v>118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 x14ac:dyDescent="0.25"/>
    <row r="5" spans="1:12" ht="19.5" customHeight="1" x14ac:dyDescent="0.25">
      <c r="A5" s="142" t="s">
        <v>103</v>
      </c>
      <c r="B5" s="141" t="s">
        <v>33</v>
      </c>
      <c r="C5" s="138" t="s">
        <v>49</v>
      </c>
      <c r="D5" s="138" t="s">
        <v>34</v>
      </c>
      <c r="E5" s="141" t="s">
        <v>50</v>
      </c>
      <c r="F5" s="141" t="s">
        <v>48</v>
      </c>
      <c r="G5" s="141" t="s">
        <v>134</v>
      </c>
      <c r="H5" s="138" t="s">
        <v>37</v>
      </c>
    </row>
    <row r="6" spans="1:12" ht="19.5" customHeight="1" x14ac:dyDescent="0.25">
      <c r="A6" s="142"/>
      <c r="B6" s="141"/>
      <c r="C6" s="138"/>
      <c r="D6" s="138"/>
      <c r="E6" s="141"/>
      <c r="F6" s="141"/>
      <c r="G6" s="141"/>
      <c r="H6" s="138"/>
    </row>
    <row r="7" spans="1:12" ht="9" customHeight="1" x14ac:dyDescent="0.25">
      <c r="A7" s="82"/>
      <c r="B7" s="82"/>
      <c r="C7" s="82"/>
      <c r="D7" s="82"/>
      <c r="E7" s="82"/>
      <c r="F7" s="82"/>
      <c r="G7" s="82"/>
      <c r="H7" s="82"/>
    </row>
    <row r="8" spans="1:12" x14ac:dyDescent="0.25">
      <c r="A8" s="50">
        <v>1970</v>
      </c>
      <c r="B8" s="98">
        <v>0</v>
      </c>
      <c r="C8" s="17">
        <v>8</v>
      </c>
      <c r="D8" s="17">
        <v>0</v>
      </c>
      <c r="E8" s="17">
        <v>0</v>
      </c>
      <c r="F8" s="17">
        <v>0</v>
      </c>
      <c r="G8" s="17">
        <v>0</v>
      </c>
      <c r="H8" s="17">
        <f t="shared" ref="H8:H9" si="0">SUM(B8:G8)</f>
        <v>8</v>
      </c>
    </row>
    <row r="9" spans="1:12" x14ac:dyDescent="0.25">
      <c r="A9" s="4">
        <v>1971</v>
      </c>
      <c r="B9" s="6">
        <v>0</v>
      </c>
      <c r="C9" s="6">
        <v>6</v>
      </c>
      <c r="D9" s="6">
        <v>0</v>
      </c>
      <c r="E9" s="6">
        <v>0</v>
      </c>
      <c r="F9" s="6">
        <v>2</v>
      </c>
      <c r="G9" s="6">
        <v>0</v>
      </c>
      <c r="H9" s="29">
        <f t="shared" si="0"/>
        <v>8</v>
      </c>
    </row>
    <row r="10" spans="1:12" x14ac:dyDescent="0.25">
      <c r="A10" s="50">
        <v>1972</v>
      </c>
      <c r="B10" s="17">
        <v>0</v>
      </c>
      <c r="C10" s="17">
        <v>6</v>
      </c>
      <c r="D10" s="17">
        <v>0</v>
      </c>
      <c r="E10" s="17">
        <v>1</v>
      </c>
      <c r="F10" s="17">
        <v>0</v>
      </c>
      <c r="G10" s="17">
        <v>0</v>
      </c>
      <c r="H10" s="17">
        <f>SUM(B10:G10)</f>
        <v>7</v>
      </c>
    </row>
    <row r="11" spans="1:12" x14ac:dyDescent="0.25">
      <c r="A11" s="4">
        <v>1973</v>
      </c>
      <c r="B11" s="6">
        <v>0</v>
      </c>
      <c r="C11" s="6">
        <v>5</v>
      </c>
      <c r="D11" s="6">
        <v>0</v>
      </c>
      <c r="E11" s="6">
        <v>1</v>
      </c>
      <c r="F11" s="6">
        <v>3</v>
      </c>
      <c r="G11" s="6">
        <v>0</v>
      </c>
      <c r="H11" s="6">
        <f t="shared" ref="H11:H12" si="1">SUM(B11:G11)</f>
        <v>9</v>
      </c>
    </row>
    <row r="12" spans="1:12" x14ac:dyDescent="0.25">
      <c r="A12" s="50">
        <v>1974</v>
      </c>
      <c r="B12" s="17">
        <v>0</v>
      </c>
      <c r="C12" s="17">
        <v>11</v>
      </c>
      <c r="D12" s="17">
        <v>0</v>
      </c>
      <c r="E12" s="17">
        <v>2</v>
      </c>
      <c r="F12" s="17">
        <v>5</v>
      </c>
      <c r="G12" s="17">
        <v>0</v>
      </c>
      <c r="H12" s="17">
        <f t="shared" si="1"/>
        <v>18</v>
      </c>
    </row>
    <row r="13" spans="1:12" x14ac:dyDescent="0.25">
      <c r="A13" s="4">
        <v>1975</v>
      </c>
      <c r="B13" s="6">
        <v>0</v>
      </c>
      <c r="C13" s="6">
        <v>16</v>
      </c>
      <c r="D13" s="6">
        <v>0</v>
      </c>
      <c r="E13" s="6">
        <v>2</v>
      </c>
      <c r="F13" s="6">
        <v>4</v>
      </c>
      <c r="G13" s="6">
        <v>0</v>
      </c>
      <c r="H13" s="6">
        <f t="shared" ref="H13:H55" si="2">SUM(B13:G13)</f>
        <v>22</v>
      </c>
    </row>
    <row r="14" spans="1:12" x14ac:dyDescent="0.25">
      <c r="A14" s="50">
        <v>1976</v>
      </c>
      <c r="B14" s="17">
        <v>0</v>
      </c>
      <c r="C14" s="17">
        <v>9</v>
      </c>
      <c r="D14" s="17">
        <v>0</v>
      </c>
      <c r="E14" s="17">
        <v>0</v>
      </c>
      <c r="F14" s="17">
        <v>2</v>
      </c>
      <c r="G14" s="17">
        <v>0</v>
      </c>
      <c r="H14" s="17">
        <f t="shared" si="2"/>
        <v>11</v>
      </c>
    </row>
    <row r="15" spans="1:12" x14ac:dyDescent="0.25">
      <c r="A15" s="4">
        <v>1977</v>
      </c>
      <c r="B15" s="6">
        <v>0</v>
      </c>
      <c r="C15" s="6">
        <v>113</v>
      </c>
      <c r="D15" s="6">
        <v>0</v>
      </c>
      <c r="E15" s="6">
        <v>0</v>
      </c>
      <c r="F15" s="6">
        <v>0</v>
      </c>
      <c r="G15" s="6">
        <v>0</v>
      </c>
      <c r="H15" s="6">
        <f t="shared" si="2"/>
        <v>113</v>
      </c>
    </row>
    <row r="16" spans="1:12" x14ac:dyDescent="0.25">
      <c r="A16" s="50">
        <v>1978</v>
      </c>
      <c r="B16" s="17">
        <v>0</v>
      </c>
      <c r="C16" s="17">
        <v>152</v>
      </c>
      <c r="D16" s="17">
        <v>0</v>
      </c>
      <c r="E16" s="17">
        <v>4</v>
      </c>
      <c r="F16" s="17">
        <v>1</v>
      </c>
      <c r="G16" s="17">
        <v>0</v>
      </c>
      <c r="H16" s="17">
        <f t="shared" si="2"/>
        <v>157</v>
      </c>
    </row>
    <row r="17" spans="1:8" x14ac:dyDescent="0.25">
      <c r="A17" s="4">
        <v>1979</v>
      </c>
      <c r="B17" s="6">
        <v>0</v>
      </c>
      <c r="C17" s="6">
        <v>234</v>
      </c>
      <c r="D17" s="6">
        <v>0</v>
      </c>
      <c r="E17" s="6">
        <v>9</v>
      </c>
      <c r="F17" s="6">
        <v>1</v>
      </c>
      <c r="G17" s="6">
        <v>0</v>
      </c>
      <c r="H17" s="6">
        <f t="shared" si="2"/>
        <v>244</v>
      </c>
    </row>
    <row r="18" spans="1:8" x14ac:dyDescent="0.25">
      <c r="A18" s="50">
        <v>1980</v>
      </c>
      <c r="B18" s="17">
        <v>0</v>
      </c>
      <c r="C18" s="17">
        <v>306</v>
      </c>
      <c r="D18" s="17">
        <v>0</v>
      </c>
      <c r="E18" s="17">
        <v>8</v>
      </c>
      <c r="F18" s="17">
        <v>4</v>
      </c>
      <c r="G18" s="17">
        <v>0</v>
      </c>
      <c r="H18" s="17">
        <f t="shared" si="2"/>
        <v>318</v>
      </c>
    </row>
    <row r="19" spans="1:8" x14ac:dyDescent="0.25">
      <c r="A19" s="4">
        <v>1981</v>
      </c>
      <c r="B19" s="6">
        <v>0</v>
      </c>
      <c r="C19" s="6">
        <v>333</v>
      </c>
      <c r="D19" s="6">
        <v>0</v>
      </c>
      <c r="E19" s="6">
        <v>1</v>
      </c>
      <c r="F19" s="6">
        <v>8</v>
      </c>
      <c r="G19" s="6">
        <v>0</v>
      </c>
      <c r="H19" s="6">
        <f t="shared" si="2"/>
        <v>342</v>
      </c>
    </row>
    <row r="20" spans="1:8" x14ac:dyDescent="0.25">
      <c r="A20" s="50">
        <v>1982</v>
      </c>
      <c r="B20" s="17">
        <v>0</v>
      </c>
      <c r="C20" s="17">
        <v>262</v>
      </c>
      <c r="D20" s="17">
        <v>0</v>
      </c>
      <c r="E20" s="17">
        <v>1</v>
      </c>
      <c r="F20" s="17">
        <v>16</v>
      </c>
      <c r="G20" s="17">
        <v>0</v>
      </c>
      <c r="H20" s="17">
        <f t="shared" si="2"/>
        <v>279</v>
      </c>
    </row>
    <row r="21" spans="1:8" x14ac:dyDescent="0.25">
      <c r="A21" s="4">
        <v>1983</v>
      </c>
      <c r="B21" s="6">
        <v>0</v>
      </c>
      <c r="C21" s="6">
        <v>120</v>
      </c>
      <c r="D21" s="6">
        <v>0</v>
      </c>
      <c r="E21" s="6">
        <v>1</v>
      </c>
      <c r="F21" s="6">
        <v>3</v>
      </c>
      <c r="G21" s="6">
        <v>0</v>
      </c>
      <c r="H21" s="6">
        <f t="shared" si="2"/>
        <v>124</v>
      </c>
    </row>
    <row r="22" spans="1:8" x14ac:dyDescent="0.25">
      <c r="A22" s="50">
        <v>1984</v>
      </c>
      <c r="B22" s="17">
        <v>0</v>
      </c>
      <c r="C22" s="17">
        <v>195</v>
      </c>
      <c r="D22" s="17">
        <v>0</v>
      </c>
      <c r="E22" s="17">
        <v>4</v>
      </c>
      <c r="F22" s="17">
        <v>20</v>
      </c>
      <c r="G22" s="17">
        <v>0</v>
      </c>
      <c r="H22" s="17">
        <f t="shared" si="2"/>
        <v>219</v>
      </c>
    </row>
    <row r="23" spans="1:8" x14ac:dyDescent="0.25">
      <c r="A23" s="4">
        <v>1985</v>
      </c>
      <c r="B23" s="6">
        <v>0</v>
      </c>
      <c r="C23" s="6">
        <v>292</v>
      </c>
      <c r="D23" s="6">
        <v>0</v>
      </c>
      <c r="E23" s="6">
        <v>6</v>
      </c>
      <c r="F23" s="6">
        <v>31</v>
      </c>
      <c r="G23" s="6">
        <v>0</v>
      </c>
      <c r="H23" s="6">
        <f t="shared" si="2"/>
        <v>329</v>
      </c>
    </row>
    <row r="24" spans="1:8" x14ac:dyDescent="0.25">
      <c r="A24" s="50">
        <v>1986</v>
      </c>
      <c r="B24" s="17">
        <v>0</v>
      </c>
      <c r="C24" s="17">
        <v>209</v>
      </c>
      <c r="D24" s="17">
        <v>0</v>
      </c>
      <c r="E24" s="17">
        <v>4</v>
      </c>
      <c r="F24" s="17">
        <v>26</v>
      </c>
      <c r="G24" s="17">
        <v>0</v>
      </c>
      <c r="H24" s="17">
        <f t="shared" si="2"/>
        <v>239</v>
      </c>
    </row>
    <row r="25" spans="1:8" x14ac:dyDescent="0.25">
      <c r="A25" s="4">
        <v>1987</v>
      </c>
      <c r="B25" s="6">
        <v>0</v>
      </c>
      <c r="C25" s="6">
        <v>90</v>
      </c>
      <c r="D25" s="6">
        <v>0</v>
      </c>
      <c r="E25" s="6">
        <v>0</v>
      </c>
      <c r="F25" s="6">
        <v>13</v>
      </c>
      <c r="G25" s="6">
        <v>0</v>
      </c>
      <c r="H25" s="6">
        <f t="shared" si="2"/>
        <v>103</v>
      </c>
    </row>
    <row r="26" spans="1:8" x14ac:dyDescent="0.25">
      <c r="A26" s="50">
        <v>1988</v>
      </c>
      <c r="B26" s="17">
        <v>0</v>
      </c>
      <c r="C26" s="17">
        <v>111</v>
      </c>
      <c r="D26" s="17">
        <v>0</v>
      </c>
      <c r="E26" s="17">
        <v>0</v>
      </c>
      <c r="F26" s="17">
        <v>29</v>
      </c>
      <c r="G26" s="17">
        <v>0</v>
      </c>
      <c r="H26" s="17">
        <f t="shared" si="2"/>
        <v>140</v>
      </c>
    </row>
    <row r="27" spans="1:8" x14ac:dyDescent="0.25">
      <c r="A27" s="4">
        <v>1989</v>
      </c>
      <c r="B27" s="6">
        <v>0</v>
      </c>
      <c r="C27" s="6">
        <v>159</v>
      </c>
      <c r="D27" s="6">
        <v>0</v>
      </c>
      <c r="E27" s="6">
        <v>4</v>
      </c>
      <c r="F27" s="6">
        <v>42</v>
      </c>
      <c r="G27" s="6">
        <v>0</v>
      </c>
      <c r="H27" s="6">
        <f t="shared" si="2"/>
        <v>205</v>
      </c>
    </row>
    <row r="28" spans="1:8" x14ac:dyDescent="0.25">
      <c r="A28" s="50">
        <v>1990</v>
      </c>
      <c r="B28" s="17">
        <v>0</v>
      </c>
      <c r="C28" s="17">
        <v>383</v>
      </c>
      <c r="D28" s="17">
        <v>0</v>
      </c>
      <c r="E28" s="17">
        <v>7</v>
      </c>
      <c r="F28" s="17">
        <v>124</v>
      </c>
      <c r="G28" s="17">
        <v>2</v>
      </c>
      <c r="H28" s="17">
        <f t="shared" si="2"/>
        <v>516</v>
      </c>
    </row>
    <row r="29" spans="1:8" x14ac:dyDescent="0.25">
      <c r="A29" s="4">
        <v>1991</v>
      </c>
      <c r="B29" s="6">
        <v>18</v>
      </c>
      <c r="C29" s="6">
        <v>679</v>
      </c>
      <c r="D29" s="6">
        <v>0</v>
      </c>
      <c r="E29" s="6">
        <v>5</v>
      </c>
      <c r="F29" s="6">
        <v>200</v>
      </c>
      <c r="G29" s="6">
        <v>17</v>
      </c>
      <c r="H29" s="6">
        <f t="shared" si="2"/>
        <v>919</v>
      </c>
    </row>
    <row r="30" spans="1:8" x14ac:dyDescent="0.25">
      <c r="A30" s="50">
        <v>1992</v>
      </c>
      <c r="B30" s="17">
        <v>2</v>
      </c>
      <c r="C30" s="17">
        <v>921</v>
      </c>
      <c r="D30" s="17">
        <v>20</v>
      </c>
      <c r="E30" s="17">
        <v>4</v>
      </c>
      <c r="F30" s="17">
        <v>295</v>
      </c>
      <c r="G30" s="17">
        <v>30</v>
      </c>
      <c r="H30" s="17">
        <f t="shared" si="2"/>
        <v>1272</v>
      </c>
    </row>
    <row r="31" spans="1:8" x14ac:dyDescent="0.25">
      <c r="A31" s="4">
        <v>1993</v>
      </c>
      <c r="B31" s="6">
        <v>14</v>
      </c>
      <c r="C31" s="6">
        <v>1058</v>
      </c>
      <c r="D31" s="6">
        <v>3</v>
      </c>
      <c r="E31" s="6">
        <v>6</v>
      </c>
      <c r="F31" s="6">
        <v>457</v>
      </c>
      <c r="G31" s="6">
        <v>96</v>
      </c>
      <c r="H31" s="6">
        <f t="shared" si="2"/>
        <v>1634</v>
      </c>
    </row>
    <row r="32" spans="1:8" x14ac:dyDescent="0.25">
      <c r="A32" s="50">
        <v>1994</v>
      </c>
      <c r="B32" s="17">
        <v>0</v>
      </c>
      <c r="C32" s="17">
        <v>911</v>
      </c>
      <c r="D32" s="17">
        <v>3</v>
      </c>
      <c r="E32" s="17">
        <v>7</v>
      </c>
      <c r="F32" s="17">
        <v>165</v>
      </c>
      <c r="G32" s="17">
        <v>104</v>
      </c>
      <c r="H32" s="17">
        <f t="shared" si="2"/>
        <v>1190</v>
      </c>
    </row>
    <row r="33" spans="1:15" x14ac:dyDescent="0.25">
      <c r="A33" s="4">
        <v>1995</v>
      </c>
      <c r="B33" s="6">
        <v>0</v>
      </c>
      <c r="C33" s="6">
        <v>355</v>
      </c>
      <c r="D33" s="6">
        <v>0</v>
      </c>
      <c r="E33" s="6">
        <v>0</v>
      </c>
      <c r="F33" s="6">
        <v>51</v>
      </c>
      <c r="G33" s="6">
        <v>69</v>
      </c>
      <c r="H33" s="6">
        <f t="shared" si="2"/>
        <v>475</v>
      </c>
    </row>
    <row r="34" spans="1:15" x14ac:dyDescent="0.25">
      <c r="A34" s="50">
        <v>1996</v>
      </c>
      <c r="B34" s="17">
        <v>2</v>
      </c>
      <c r="C34" s="17">
        <v>128</v>
      </c>
      <c r="D34" s="17">
        <v>0</v>
      </c>
      <c r="E34" s="17">
        <v>0</v>
      </c>
      <c r="F34" s="17">
        <v>24</v>
      </c>
      <c r="G34" s="17">
        <v>23</v>
      </c>
      <c r="H34" s="17">
        <f t="shared" si="2"/>
        <v>177</v>
      </c>
    </row>
    <row r="35" spans="1:15" x14ac:dyDescent="0.25">
      <c r="A35" s="4">
        <v>1997</v>
      </c>
      <c r="B35" s="6">
        <v>0</v>
      </c>
      <c r="C35" s="6">
        <v>331</v>
      </c>
      <c r="D35" s="6">
        <v>0</v>
      </c>
      <c r="E35" s="6">
        <v>2</v>
      </c>
      <c r="F35" s="6">
        <v>90</v>
      </c>
      <c r="G35" s="6">
        <v>40</v>
      </c>
      <c r="H35" s="6">
        <f t="shared" si="2"/>
        <v>463</v>
      </c>
    </row>
    <row r="36" spans="1:15" x14ac:dyDescent="0.25">
      <c r="A36" s="50">
        <v>1998</v>
      </c>
      <c r="B36" s="17">
        <v>26</v>
      </c>
      <c r="C36" s="17">
        <v>653</v>
      </c>
      <c r="D36" s="17">
        <v>0</v>
      </c>
      <c r="E36" s="17">
        <v>8</v>
      </c>
      <c r="F36" s="17">
        <v>93</v>
      </c>
      <c r="G36" s="17">
        <v>59</v>
      </c>
      <c r="H36" s="17">
        <f t="shared" si="2"/>
        <v>839</v>
      </c>
    </row>
    <row r="37" spans="1:15" x14ac:dyDescent="0.25">
      <c r="A37" s="4">
        <v>1999</v>
      </c>
      <c r="B37" s="6">
        <v>11</v>
      </c>
      <c r="C37" s="6">
        <v>598</v>
      </c>
      <c r="D37" s="6">
        <v>1</v>
      </c>
      <c r="E37" s="6">
        <v>0</v>
      </c>
      <c r="F37" s="6">
        <v>136</v>
      </c>
      <c r="G37" s="6">
        <v>71</v>
      </c>
      <c r="H37" s="6">
        <f t="shared" si="2"/>
        <v>817</v>
      </c>
      <c r="O37" s="8">
        <f>-B58</f>
        <v>-2.6532479414455628</v>
      </c>
    </row>
    <row r="38" spans="1:15" x14ac:dyDescent="0.25">
      <c r="A38" s="50">
        <v>2000</v>
      </c>
      <c r="B38" s="17">
        <v>10</v>
      </c>
      <c r="C38" s="17">
        <v>1600</v>
      </c>
      <c r="D38" s="17">
        <v>4</v>
      </c>
      <c r="E38" s="17">
        <v>2</v>
      </c>
      <c r="F38" s="17">
        <v>292</v>
      </c>
      <c r="G38" s="17">
        <v>83</v>
      </c>
      <c r="H38" s="17">
        <f t="shared" si="2"/>
        <v>1991</v>
      </c>
    </row>
    <row r="39" spans="1:15" x14ac:dyDescent="0.25">
      <c r="A39" s="4">
        <v>2001</v>
      </c>
      <c r="B39" s="6">
        <v>31</v>
      </c>
      <c r="C39" s="6">
        <v>2409</v>
      </c>
      <c r="D39" s="6">
        <v>0</v>
      </c>
      <c r="E39" s="6">
        <v>1</v>
      </c>
      <c r="F39" s="6">
        <v>318</v>
      </c>
      <c r="G39" s="6">
        <v>86</v>
      </c>
      <c r="H39" s="6">
        <f t="shared" si="2"/>
        <v>2845</v>
      </c>
    </row>
    <row r="40" spans="1:15" x14ac:dyDescent="0.25">
      <c r="A40" s="50">
        <v>2002</v>
      </c>
      <c r="B40" s="17">
        <v>0</v>
      </c>
      <c r="C40" s="17">
        <v>1614</v>
      </c>
      <c r="D40" s="17">
        <v>0</v>
      </c>
      <c r="E40" s="17">
        <v>0</v>
      </c>
      <c r="F40" s="17">
        <v>138</v>
      </c>
      <c r="G40" s="17">
        <v>83</v>
      </c>
      <c r="H40" s="17">
        <f t="shared" si="2"/>
        <v>1835</v>
      </c>
    </row>
    <row r="41" spans="1:15" x14ac:dyDescent="0.25">
      <c r="A41" s="4">
        <v>2003</v>
      </c>
      <c r="B41" s="6">
        <v>10</v>
      </c>
      <c r="C41" s="6">
        <v>2315</v>
      </c>
      <c r="D41" s="6">
        <v>2</v>
      </c>
      <c r="E41" s="6">
        <v>0</v>
      </c>
      <c r="F41" s="6">
        <v>289</v>
      </c>
      <c r="G41" s="6">
        <v>97</v>
      </c>
      <c r="H41" s="6">
        <f t="shared" si="2"/>
        <v>2713</v>
      </c>
    </row>
    <row r="42" spans="1:15" x14ac:dyDescent="0.25">
      <c r="A42" s="50">
        <v>2004</v>
      </c>
      <c r="B42" s="17">
        <v>3</v>
      </c>
      <c r="C42" s="17">
        <v>1459</v>
      </c>
      <c r="D42" s="17">
        <v>3</v>
      </c>
      <c r="E42" s="17">
        <v>0</v>
      </c>
      <c r="F42" s="17">
        <v>241</v>
      </c>
      <c r="G42" s="17">
        <v>98</v>
      </c>
      <c r="H42" s="17">
        <f t="shared" si="2"/>
        <v>1804</v>
      </c>
    </row>
    <row r="43" spans="1:15" x14ac:dyDescent="0.25">
      <c r="A43" s="4">
        <v>2005</v>
      </c>
      <c r="B43" s="6">
        <v>11</v>
      </c>
      <c r="C43" s="6">
        <v>1510</v>
      </c>
      <c r="D43" s="6">
        <v>5</v>
      </c>
      <c r="E43" s="6">
        <v>0</v>
      </c>
      <c r="F43" s="6">
        <v>441</v>
      </c>
      <c r="G43" s="6">
        <v>145</v>
      </c>
      <c r="H43" s="6">
        <f t="shared" si="2"/>
        <v>2112</v>
      </c>
    </row>
    <row r="44" spans="1:15" x14ac:dyDescent="0.25">
      <c r="A44" s="50">
        <v>2006</v>
      </c>
      <c r="B44" s="17">
        <v>41</v>
      </c>
      <c r="C44" s="17">
        <v>1532</v>
      </c>
      <c r="D44" s="17">
        <v>23</v>
      </c>
      <c r="E44" s="17">
        <v>0</v>
      </c>
      <c r="F44" s="17">
        <v>536</v>
      </c>
      <c r="G44" s="17">
        <v>264</v>
      </c>
      <c r="H44" s="17">
        <f t="shared" si="2"/>
        <v>2396</v>
      </c>
    </row>
    <row r="45" spans="1:15" x14ac:dyDescent="0.25">
      <c r="A45" s="4">
        <v>2007</v>
      </c>
      <c r="B45" s="6">
        <v>53</v>
      </c>
      <c r="C45" s="6">
        <v>1283</v>
      </c>
      <c r="D45" s="6">
        <v>8</v>
      </c>
      <c r="E45" s="6">
        <v>0</v>
      </c>
      <c r="F45" s="6">
        <v>547</v>
      </c>
      <c r="G45" s="6">
        <v>235</v>
      </c>
      <c r="H45" s="6">
        <f t="shared" si="2"/>
        <v>2126</v>
      </c>
    </row>
    <row r="46" spans="1:15" x14ac:dyDescent="0.25">
      <c r="A46" s="50">
        <v>2008</v>
      </c>
      <c r="B46" s="17">
        <v>72</v>
      </c>
      <c r="C46" s="17">
        <v>1240</v>
      </c>
      <c r="D46" s="17">
        <v>18</v>
      </c>
      <c r="E46" s="17">
        <v>0</v>
      </c>
      <c r="F46" s="17">
        <v>1010</v>
      </c>
      <c r="G46" s="17">
        <v>467</v>
      </c>
      <c r="H46" s="17">
        <f t="shared" si="2"/>
        <v>2807</v>
      </c>
    </row>
    <row r="47" spans="1:15" x14ac:dyDescent="0.25">
      <c r="A47" s="4">
        <v>2009</v>
      </c>
      <c r="B47" s="6">
        <v>62</v>
      </c>
      <c r="C47" s="6">
        <v>969</v>
      </c>
      <c r="D47" s="6">
        <v>0</v>
      </c>
      <c r="E47" s="6">
        <v>0</v>
      </c>
      <c r="F47" s="6">
        <v>559</v>
      </c>
      <c r="G47" s="6">
        <v>560</v>
      </c>
      <c r="H47" s="6">
        <f t="shared" si="2"/>
        <v>2150</v>
      </c>
    </row>
    <row r="48" spans="1:15" x14ac:dyDescent="0.25">
      <c r="A48" s="50">
        <v>2010</v>
      </c>
      <c r="B48" s="17">
        <v>155</v>
      </c>
      <c r="C48" s="17">
        <v>353</v>
      </c>
      <c r="D48" s="17">
        <v>2</v>
      </c>
      <c r="E48" s="17">
        <v>0</v>
      </c>
      <c r="F48" s="17">
        <v>291</v>
      </c>
      <c r="G48" s="17">
        <v>286</v>
      </c>
      <c r="H48" s="17">
        <f t="shared" si="2"/>
        <v>1087</v>
      </c>
    </row>
    <row r="49" spans="1:9" s="20" customFormat="1" x14ac:dyDescent="0.25">
      <c r="A49" s="51">
        <v>2011</v>
      </c>
      <c r="B49" s="29">
        <v>222</v>
      </c>
      <c r="C49" s="29">
        <v>936</v>
      </c>
      <c r="D49" s="29">
        <v>172</v>
      </c>
      <c r="E49" s="29">
        <v>0</v>
      </c>
      <c r="F49" s="29">
        <v>644</v>
      </c>
      <c r="G49" s="29">
        <v>459</v>
      </c>
      <c r="H49" s="29">
        <f t="shared" si="2"/>
        <v>2433</v>
      </c>
    </row>
    <row r="50" spans="1:9" s="20" customFormat="1" x14ac:dyDescent="0.25">
      <c r="A50" s="50">
        <v>2012</v>
      </c>
      <c r="B50" s="17">
        <v>106</v>
      </c>
      <c r="C50" s="17">
        <v>978</v>
      </c>
      <c r="D50" s="17">
        <v>74</v>
      </c>
      <c r="E50" s="17">
        <v>0</v>
      </c>
      <c r="F50" s="17">
        <v>573</v>
      </c>
      <c r="G50" s="17">
        <v>568</v>
      </c>
      <c r="H50" s="17">
        <f t="shared" si="2"/>
        <v>2299</v>
      </c>
    </row>
    <row r="51" spans="1:9" s="20" customFormat="1" x14ac:dyDescent="0.25">
      <c r="A51" s="51">
        <v>2013</v>
      </c>
      <c r="B51" s="29">
        <v>97</v>
      </c>
      <c r="C51" s="29">
        <v>977</v>
      </c>
      <c r="D51" s="29">
        <v>18</v>
      </c>
      <c r="E51" s="29">
        <v>0</v>
      </c>
      <c r="F51" s="29">
        <v>517</v>
      </c>
      <c r="G51" s="29">
        <v>619</v>
      </c>
      <c r="H51" s="29">
        <f t="shared" si="2"/>
        <v>2228</v>
      </c>
    </row>
    <row r="52" spans="1:9" s="20" customFormat="1" x14ac:dyDescent="0.25">
      <c r="A52" s="50">
        <v>2014</v>
      </c>
      <c r="B52" s="17">
        <v>139</v>
      </c>
      <c r="C52" s="17">
        <v>1133</v>
      </c>
      <c r="D52" s="17">
        <v>3</v>
      </c>
      <c r="E52" s="17">
        <v>0</v>
      </c>
      <c r="F52" s="17">
        <v>586</v>
      </c>
      <c r="G52" s="17">
        <v>694</v>
      </c>
      <c r="H52" s="17">
        <f t="shared" ref="H52:H54" si="3">SUM(B52:G52)</f>
        <v>2555</v>
      </c>
    </row>
    <row r="53" spans="1:9" s="20" customFormat="1" x14ac:dyDescent="0.25">
      <c r="A53" s="51">
        <v>2015</v>
      </c>
      <c r="B53" s="29">
        <v>80</v>
      </c>
      <c r="C53" s="29">
        <v>1153</v>
      </c>
      <c r="D53" s="29">
        <v>9</v>
      </c>
      <c r="E53" s="29">
        <v>0</v>
      </c>
      <c r="F53" s="29">
        <v>514</v>
      </c>
      <c r="G53" s="29">
        <v>1088</v>
      </c>
      <c r="H53" s="29">
        <f t="shared" si="3"/>
        <v>2844</v>
      </c>
    </row>
    <row r="54" spans="1:9" s="20" customFormat="1" x14ac:dyDescent="0.25">
      <c r="A54" s="50">
        <v>2016</v>
      </c>
      <c r="B54" s="17">
        <v>96</v>
      </c>
      <c r="C54" s="17">
        <v>1034</v>
      </c>
      <c r="D54" s="17">
        <v>30</v>
      </c>
      <c r="E54" s="17">
        <v>0</v>
      </c>
      <c r="F54" s="17">
        <v>185</v>
      </c>
      <c r="G54" s="17">
        <v>653</v>
      </c>
      <c r="H54" s="17">
        <f t="shared" si="3"/>
        <v>1998</v>
      </c>
    </row>
    <row r="55" spans="1:9" s="20" customFormat="1" x14ac:dyDescent="0.25">
      <c r="A55" s="51">
        <v>2017</v>
      </c>
      <c r="B55" s="29">
        <v>102</v>
      </c>
      <c r="C55" s="29">
        <v>773</v>
      </c>
      <c r="D55" s="29">
        <v>6</v>
      </c>
      <c r="E55" s="29">
        <v>1</v>
      </c>
      <c r="F55" s="29">
        <v>801</v>
      </c>
      <c r="G55" s="29">
        <v>268</v>
      </c>
      <c r="H55" s="29">
        <f t="shared" si="2"/>
        <v>1951</v>
      </c>
    </row>
    <row r="56" spans="1:9" ht="8.25" customHeight="1" x14ac:dyDescent="0.25">
      <c r="A56" s="94"/>
      <c r="B56" s="95"/>
      <c r="C56" s="95"/>
      <c r="D56" s="95"/>
      <c r="E56" s="95"/>
      <c r="F56" s="95"/>
      <c r="G56" s="95"/>
      <c r="H56" s="95"/>
    </row>
    <row r="57" spans="1:9" ht="26.25" customHeight="1" x14ac:dyDescent="0.25">
      <c r="A57" s="9" t="s">
        <v>37</v>
      </c>
      <c r="B57" s="30">
        <f>SUM(B8:B55)</f>
        <v>1363</v>
      </c>
      <c r="C57" s="30">
        <f t="shared" ref="C57:H57" si="4">SUM(C8:C55)</f>
        <v>31922</v>
      </c>
      <c r="D57" s="30">
        <f t="shared" si="4"/>
        <v>404</v>
      </c>
      <c r="E57" s="30">
        <f t="shared" si="4"/>
        <v>91</v>
      </c>
      <c r="F57" s="30">
        <f t="shared" si="4"/>
        <v>10327</v>
      </c>
      <c r="G57" s="30">
        <f t="shared" si="4"/>
        <v>7264</v>
      </c>
      <c r="H57" s="30">
        <f t="shared" si="4"/>
        <v>51371</v>
      </c>
    </row>
    <row r="58" spans="1:9" x14ac:dyDescent="0.25">
      <c r="A58" s="67"/>
      <c r="B58" s="99">
        <f t="shared" ref="B58:G58" si="5">B57*100/$H$57</f>
        <v>2.6532479414455628</v>
      </c>
      <c r="C58" s="99">
        <f t="shared" si="5"/>
        <v>62.140117965389031</v>
      </c>
      <c r="D58" s="99">
        <f t="shared" si="5"/>
        <v>0.78643592688481834</v>
      </c>
      <c r="E58" s="99">
        <f t="shared" si="5"/>
        <v>0.17714274590722393</v>
      </c>
      <c r="F58" s="99">
        <f t="shared" si="5"/>
        <v>20.102781725097817</v>
      </c>
      <c r="G58" s="99">
        <f t="shared" si="5"/>
        <v>14.140273695275544</v>
      </c>
      <c r="H58" s="100">
        <f>SUM(B58:G58)</f>
        <v>99.999999999999986</v>
      </c>
      <c r="I58" s="67"/>
    </row>
    <row r="59" spans="1:9" x14ac:dyDescent="0.25">
      <c r="A59" s="49" t="s">
        <v>135</v>
      </c>
    </row>
  </sheetData>
  <mergeCells count="10">
    <mergeCell ref="A2:L2"/>
    <mergeCell ref="A5:A6"/>
    <mergeCell ref="H5:H6"/>
    <mergeCell ref="B5:B6"/>
    <mergeCell ref="C5:C6"/>
    <mergeCell ref="D5:D6"/>
    <mergeCell ref="E5:E6"/>
    <mergeCell ref="F5:F6"/>
    <mergeCell ref="G5:G6"/>
    <mergeCell ref="A3:L3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12:H51 H10:H11 H8:H9 H54:H55 H53" formulaRange="1"/>
    <ignoredError sqref="H52" formula="1" formulaRange="1"/>
    <ignoredError sqref="B58:H5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A63" sqref="A63"/>
    </sheetView>
  </sheetViews>
  <sheetFormatPr baseColWidth="10" defaultColWidth="11.42578125" defaultRowHeight="15" x14ac:dyDescent="0.25"/>
  <cols>
    <col min="1" max="1" width="18.7109375" style="5" customWidth="1"/>
    <col min="2" max="2" width="12.28515625" style="5" customWidth="1"/>
    <col min="3" max="3" width="10.28515625" style="5" customWidth="1"/>
    <col min="4" max="4" width="8.28515625" style="5" customWidth="1"/>
    <col min="5" max="5" width="8.140625" style="5" customWidth="1"/>
    <col min="6" max="6" width="10.42578125" style="5" customWidth="1"/>
    <col min="7" max="7" width="10.28515625" style="5" customWidth="1"/>
    <col min="8" max="8" width="8.42578125" style="5" customWidth="1"/>
    <col min="9" max="9" width="11.42578125" style="5"/>
    <col min="10" max="12" width="0" style="5" hidden="1" customWidth="1"/>
    <col min="13" max="16384" width="11.42578125" style="5"/>
  </cols>
  <sheetData>
    <row r="2" spans="1:12" ht="17.25" x14ac:dyDescent="0.3">
      <c r="A2" s="10" t="s">
        <v>126</v>
      </c>
    </row>
    <row r="4" spans="1:12" ht="17.25" x14ac:dyDescent="0.3">
      <c r="A4" s="46" t="s">
        <v>124</v>
      </c>
      <c r="B4" s="43"/>
      <c r="C4" s="43"/>
      <c r="D4" s="42"/>
      <c r="E4" s="40"/>
      <c r="F4" s="40"/>
      <c r="J4" s="43"/>
      <c r="K4" s="44"/>
      <c r="L4" s="44"/>
    </row>
    <row r="5" spans="1:12" ht="17.25" x14ac:dyDescent="0.3">
      <c r="A5" s="58" t="s">
        <v>112</v>
      </c>
      <c r="B5" s="43"/>
      <c r="C5" s="43"/>
      <c r="D5" s="42"/>
      <c r="E5" s="40"/>
      <c r="F5" s="40"/>
      <c r="J5" s="43"/>
      <c r="K5" s="44"/>
      <c r="L5" s="44"/>
    </row>
    <row r="7" spans="1:12" ht="19.5" customHeight="1" x14ac:dyDescent="0.25">
      <c r="A7" s="141" t="s">
        <v>95</v>
      </c>
      <c r="B7" s="141" t="s">
        <v>97</v>
      </c>
      <c r="C7" s="141" t="s">
        <v>98</v>
      </c>
      <c r="D7" s="138" t="s">
        <v>37</v>
      </c>
    </row>
    <row r="8" spans="1:12" ht="19.5" customHeight="1" x14ac:dyDescent="0.25">
      <c r="A8" s="141"/>
      <c r="B8" s="141"/>
      <c r="C8" s="141"/>
      <c r="D8" s="138"/>
    </row>
    <row r="9" spans="1:12" ht="9" customHeight="1" x14ac:dyDescent="0.25">
      <c r="A9" s="73"/>
      <c r="B9" s="73"/>
      <c r="C9" s="73"/>
      <c r="D9" s="73"/>
    </row>
    <row r="10" spans="1:12" x14ac:dyDescent="0.25">
      <c r="A10" s="48" t="s">
        <v>1</v>
      </c>
      <c r="B10" s="17">
        <v>1</v>
      </c>
      <c r="C10" s="17">
        <v>10</v>
      </c>
      <c r="D10" s="17">
        <f t="shared" ref="D10:D25" si="0">SUM(B10:C10)</f>
        <v>11</v>
      </c>
      <c r="E10" s="31" t="s">
        <v>61</v>
      </c>
    </row>
    <row r="11" spans="1:12" x14ac:dyDescent="0.25">
      <c r="A11" s="49" t="s">
        <v>2</v>
      </c>
      <c r="B11" s="6">
        <v>30</v>
      </c>
      <c r="C11" s="6">
        <v>47</v>
      </c>
      <c r="D11" s="6">
        <f t="shared" si="0"/>
        <v>77</v>
      </c>
      <c r="E11" s="31" t="s">
        <v>62</v>
      </c>
    </row>
    <row r="12" spans="1:12" x14ac:dyDescent="0.25">
      <c r="A12" s="48" t="s">
        <v>3</v>
      </c>
      <c r="B12" s="17">
        <v>1</v>
      </c>
      <c r="C12" s="17">
        <v>15</v>
      </c>
      <c r="D12" s="17">
        <f t="shared" si="0"/>
        <v>16</v>
      </c>
      <c r="E12" s="31" t="s">
        <v>63</v>
      </c>
    </row>
    <row r="13" spans="1:12" x14ac:dyDescent="0.25">
      <c r="A13" s="49" t="s">
        <v>4</v>
      </c>
      <c r="B13" s="6">
        <v>39</v>
      </c>
      <c r="C13" s="6">
        <v>8</v>
      </c>
      <c r="D13" s="6">
        <f t="shared" si="0"/>
        <v>47</v>
      </c>
      <c r="E13" s="31" t="s">
        <v>142</v>
      </c>
    </row>
    <row r="14" spans="1:12" x14ac:dyDescent="0.25">
      <c r="A14" s="48" t="s">
        <v>7</v>
      </c>
      <c r="B14" s="17">
        <v>74</v>
      </c>
      <c r="C14" s="17">
        <v>116</v>
      </c>
      <c r="D14" s="17">
        <f t="shared" si="0"/>
        <v>190</v>
      </c>
      <c r="E14" s="31" t="s">
        <v>64</v>
      </c>
    </row>
    <row r="15" spans="1:12" x14ac:dyDescent="0.25">
      <c r="A15" s="49" t="s">
        <v>8</v>
      </c>
      <c r="B15" s="6">
        <v>4</v>
      </c>
      <c r="C15" s="6">
        <v>24</v>
      </c>
      <c r="D15" s="6">
        <f t="shared" si="0"/>
        <v>28</v>
      </c>
      <c r="E15" s="31" t="s">
        <v>65</v>
      </c>
    </row>
    <row r="16" spans="1:12" x14ac:dyDescent="0.25">
      <c r="A16" s="48" t="s">
        <v>140</v>
      </c>
      <c r="B16" s="17">
        <v>893</v>
      </c>
      <c r="C16" s="17">
        <v>242</v>
      </c>
      <c r="D16" s="17">
        <f t="shared" si="0"/>
        <v>1135</v>
      </c>
      <c r="E16" s="31" t="s">
        <v>141</v>
      </c>
    </row>
    <row r="17" spans="1:5" x14ac:dyDescent="0.25">
      <c r="A17" s="49" t="s">
        <v>5</v>
      </c>
      <c r="B17" s="6">
        <v>55</v>
      </c>
      <c r="C17" s="6">
        <v>57</v>
      </c>
      <c r="D17" s="6">
        <f t="shared" si="0"/>
        <v>112</v>
      </c>
      <c r="E17" s="31" t="s">
        <v>66</v>
      </c>
    </row>
    <row r="18" spans="1:5" x14ac:dyDescent="0.25">
      <c r="A18" s="48" t="s">
        <v>6</v>
      </c>
      <c r="B18" s="17">
        <v>2</v>
      </c>
      <c r="C18" s="17">
        <v>8</v>
      </c>
      <c r="D18" s="17">
        <f t="shared" si="0"/>
        <v>10</v>
      </c>
      <c r="E18" s="31" t="s">
        <v>67</v>
      </c>
    </row>
    <row r="19" spans="1:5" x14ac:dyDescent="0.25">
      <c r="A19" s="49" t="s">
        <v>9</v>
      </c>
      <c r="B19" s="6">
        <v>6</v>
      </c>
      <c r="C19" s="6">
        <v>20</v>
      </c>
      <c r="D19" s="6">
        <f t="shared" si="0"/>
        <v>26</v>
      </c>
      <c r="E19" s="31" t="s">
        <v>68</v>
      </c>
    </row>
    <row r="20" spans="1:5" x14ac:dyDescent="0.25">
      <c r="A20" s="48" t="s">
        <v>31</v>
      </c>
      <c r="B20" s="17">
        <v>4</v>
      </c>
      <c r="C20" s="17">
        <v>64</v>
      </c>
      <c r="D20" s="17">
        <f t="shared" si="0"/>
        <v>68</v>
      </c>
      <c r="E20" s="31" t="s">
        <v>69</v>
      </c>
    </row>
    <row r="21" spans="1:5" x14ac:dyDescent="0.25">
      <c r="A21" s="49" t="s">
        <v>10</v>
      </c>
      <c r="B21" s="6">
        <v>18</v>
      </c>
      <c r="C21" s="6">
        <v>53</v>
      </c>
      <c r="D21" s="6">
        <f t="shared" si="0"/>
        <v>71</v>
      </c>
      <c r="E21" s="31" t="s">
        <v>70</v>
      </c>
    </row>
    <row r="22" spans="1:5" x14ac:dyDescent="0.25">
      <c r="A22" s="48" t="s">
        <v>11</v>
      </c>
      <c r="B22" s="17">
        <v>8</v>
      </c>
      <c r="C22" s="17">
        <v>27</v>
      </c>
      <c r="D22" s="17">
        <f t="shared" si="0"/>
        <v>35</v>
      </c>
      <c r="E22" s="31" t="s">
        <v>71</v>
      </c>
    </row>
    <row r="23" spans="1:5" x14ac:dyDescent="0.25">
      <c r="A23" s="49" t="s">
        <v>12</v>
      </c>
      <c r="B23" s="6">
        <v>10</v>
      </c>
      <c r="C23" s="6">
        <v>26</v>
      </c>
      <c r="D23" s="6">
        <f t="shared" si="0"/>
        <v>36</v>
      </c>
      <c r="E23" s="31" t="s">
        <v>72</v>
      </c>
    </row>
    <row r="24" spans="1:5" x14ac:dyDescent="0.25">
      <c r="A24" s="48" t="s">
        <v>13</v>
      </c>
      <c r="B24" s="17">
        <v>52</v>
      </c>
      <c r="C24" s="17">
        <v>101</v>
      </c>
      <c r="D24" s="17">
        <f t="shared" si="0"/>
        <v>153</v>
      </c>
      <c r="E24" s="31" t="s">
        <v>73</v>
      </c>
    </row>
    <row r="25" spans="1:5" x14ac:dyDescent="0.25">
      <c r="A25" s="49" t="s">
        <v>14</v>
      </c>
      <c r="B25" s="6">
        <v>110</v>
      </c>
      <c r="C25" s="6">
        <v>49</v>
      </c>
      <c r="D25" s="6">
        <f t="shared" si="0"/>
        <v>159</v>
      </c>
      <c r="E25" s="31" t="s">
        <v>74</v>
      </c>
    </row>
    <row r="26" spans="1:5" x14ac:dyDescent="0.25">
      <c r="A26" s="48" t="s">
        <v>15</v>
      </c>
      <c r="B26" s="17">
        <v>2</v>
      </c>
      <c r="C26" s="17">
        <v>26</v>
      </c>
      <c r="D26" s="17">
        <f t="shared" ref="D26:D41" si="1">SUM(B26:C26)</f>
        <v>28</v>
      </c>
      <c r="E26" s="31" t="s">
        <v>75</v>
      </c>
    </row>
    <row r="27" spans="1:5" ht="15.75" customHeight="1" x14ac:dyDescent="0.25">
      <c r="A27" s="49" t="s">
        <v>16</v>
      </c>
      <c r="B27" s="6">
        <v>0</v>
      </c>
      <c r="C27" s="6">
        <v>23</v>
      </c>
      <c r="D27" s="6">
        <f t="shared" si="1"/>
        <v>23</v>
      </c>
      <c r="E27" s="31" t="s">
        <v>76</v>
      </c>
    </row>
    <row r="28" spans="1:5" x14ac:dyDescent="0.25">
      <c r="A28" s="48" t="s">
        <v>17</v>
      </c>
      <c r="B28" s="17">
        <v>12</v>
      </c>
      <c r="C28" s="17">
        <v>58</v>
      </c>
      <c r="D28" s="17">
        <f t="shared" si="1"/>
        <v>70</v>
      </c>
      <c r="E28" s="31" t="s">
        <v>77</v>
      </c>
    </row>
    <row r="29" spans="1:5" x14ac:dyDescent="0.25">
      <c r="A29" s="49" t="s">
        <v>18</v>
      </c>
      <c r="B29" s="6">
        <v>16</v>
      </c>
      <c r="C29" s="6">
        <v>80</v>
      </c>
      <c r="D29" s="6">
        <f t="shared" si="1"/>
        <v>96</v>
      </c>
      <c r="E29" s="31" t="s">
        <v>78</v>
      </c>
    </row>
    <row r="30" spans="1:5" x14ac:dyDescent="0.25">
      <c r="A30" s="48" t="s">
        <v>19</v>
      </c>
      <c r="B30" s="17">
        <v>20</v>
      </c>
      <c r="C30" s="17">
        <v>83</v>
      </c>
      <c r="D30" s="17">
        <f t="shared" si="1"/>
        <v>103</v>
      </c>
      <c r="E30" s="31" t="s">
        <v>84</v>
      </c>
    </row>
    <row r="31" spans="1:5" x14ac:dyDescent="0.25">
      <c r="A31" s="49" t="s">
        <v>20</v>
      </c>
      <c r="B31" s="6">
        <v>40</v>
      </c>
      <c r="C31" s="6">
        <v>35</v>
      </c>
      <c r="D31" s="6">
        <f t="shared" si="1"/>
        <v>75</v>
      </c>
      <c r="E31" s="31" t="s">
        <v>79</v>
      </c>
    </row>
    <row r="32" spans="1:5" x14ac:dyDescent="0.25">
      <c r="A32" s="48" t="s">
        <v>21</v>
      </c>
      <c r="B32" s="17">
        <v>1</v>
      </c>
      <c r="C32" s="17">
        <v>25</v>
      </c>
      <c r="D32" s="17">
        <f t="shared" si="1"/>
        <v>26</v>
      </c>
      <c r="E32" s="31" t="s">
        <v>80</v>
      </c>
    </row>
    <row r="33" spans="1:5" x14ac:dyDescent="0.25">
      <c r="A33" s="49" t="s">
        <v>22</v>
      </c>
      <c r="B33" s="6">
        <v>21</v>
      </c>
      <c r="C33" s="6">
        <v>33</v>
      </c>
      <c r="D33" s="6">
        <f t="shared" si="1"/>
        <v>54</v>
      </c>
      <c r="E33" s="31" t="s">
        <v>81</v>
      </c>
    </row>
    <row r="34" spans="1:5" x14ac:dyDescent="0.25">
      <c r="A34" s="48" t="s">
        <v>23</v>
      </c>
      <c r="B34" s="17">
        <v>82</v>
      </c>
      <c r="C34" s="17">
        <v>49</v>
      </c>
      <c r="D34" s="17">
        <f t="shared" si="1"/>
        <v>131</v>
      </c>
      <c r="E34" s="31" t="s">
        <v>82</v>
      </c>
    </row>
    <row r="35" spans="1:5" x14ac:dyDescent="0.25">
      <c r="A35" s="49" t="s">
        <v>24</v>
      </c>
      <c r="B35" s="6">
        <v>58</v>
      </c>
      <c r="C35" s="6">
        <v>15</v>
      </c>
      <c r="D35" s="6">
        <f t="shared" si="1"/>
        <v>73</v>
      </c>
      <c r="E35" s="31" t="s">
        <v>83</v>
      </c>
    </row>
    <row r="36" spans="1:5" x14ac:dyDescent="0.25">
      <c r="A36" s="48" t="s">
        <v>25</v>
      </c>
      <c r="B36" s="17">
        <v>5</v>
      </c>
      <c r="C36" s="17">
        <v>52</v>
      </c>
      <c r="D36" s="17">
        <f t="shared" si="1"/>
        <v>57</v>
      </c>
      <c r="E36" s="31" t="s">
        <v>85</v>
      </c>
    </row>
    <row r="37" spans="1:5" x14ac:dyDescent="0.25">
      <c r="A37" s="49" t="s">
        <v>26</v>
      </c>
      <c r="B37" s="6">
        <v>18</v>
      </c>
      <c r="C37" s="6">
        <v>20</v>
      </c>
      <c r="D37" s="6">
        <f t="shared" si="1"/>
        <v>38</v>
      </c>
      <c r="E37" s="31" t="s">
        <v>143</v>
      </c>
    </row>
    <row r="38" spans="1:5" x14ac:dyDescent="0.25">
      <c r="A38" s="48" t="s">
        <v>27</v>
      </c>
      <c r="B38" s="17">
        <v>3</v>
      </c>
      <c r="C38" s="17">
        <v>15</v>
      </c>
      <c r="D38" s="17">
        <f t="shared" si="1"/>
        <v>18</v>
      </c>
      <c r="E38" s="31" t="s">
        <v>86</v>
      </c>
    </row>
    <row r="39" spans="1:5" x14ac:dyDescent="0.25">
      <c r="A39" s="49" t="s">
        <v>28</v>
      </c>
      <c r="B39" s="6">
        <v>42</v>
      </c>
      <c r="C39" s="6">
        <v>62</v>
      </c>
      <c r="D39" s="6">
        <f t="shared" si="1"/>
        <v>104</v>
      </c>
      <c r="E39" s="31" t="s">
        <v>87</v>
      </c>
    </row>
    <row r="40" spans="1:5" x14ac:dyDescent="0.25">
      <c r="A40" s="48" t="s">
        <v>29</v>
      </c>
      <c r="B40" s="17">
        <v>2</v>
      </c>
      <c r="C40" s="17">
        <v>18</v>
      </c>
      <c r="D40" s="17">
        <f t="shared" si="1"/>
        <v>20</v>
      </c>
      <c r="E40" s="31" t="s">
        <v>88</v>
      </c>
    </row>
    <row r="41" spans="1:5" x14ac:dyDescent="0.25">
      <c r="A41" s="49" t="s">
        <v>30</v>
      </c>
      <c r="B41" s="6">
        <v>20</v>
      </c>
      <c r="C41" s="6">
        <v>13</v>
      </c>
      <c r="D41" s="6">
        <f t="shared" si="1"/>
        <v>33</v>
      </c>
      <c r="E41" s="31" t="s">
        <v>89</v>
      </c>
    </row>
    <row r="42" spans="1:5" ht="8.25" customHeight="1" x14ac:dyDescent="0.25">
      <c r="A42" s="73"/>
      <c r="B42" s="82"/>
      <c r="C42" s="82"/>
      <c r="D42" s="82"/>
    </row>
    <row r="43" spans="1:5" ht="15.75" x14ac:dyDescent="0.25">
      <c r="A43" s="3" t="s">
        <v>51</v>
      </c>
      <c r="B43" s="23">
        <f>B10+B11+B12+B13+B14+B15+B16+B17+B18+B19+B20+B21+B22+B23+B24+B25+B26+B27+B28+B29+B30+B31+B32+B33+B34+B35+B36+B37+B38+B39+B40+B41</f>
        <v>1649</v>
      </c>
      <c r="C43" s="23">
        <f>C10+C11+C12+C13+C14+C15+C16+C17+C18+C19+C20+C21+C22+C23+C24+C25+C26+C27+C28+C29+C30+C31+C32+C33+C34+C35+C36+C37+C38+C39+C40+C41</f>
        <v>1474</v>
      </c>
      <c r="D43" s="23">
        <f>D10+D11+D12+D13+D14+D15+D16+D17+D18+D19+D20+D21+D22+D23+D24+D25+D26+D27+D28+D29+D30+D31+D32+D33+D34+D35+D36+D37+D38+D39+D40+D41</f>
        <v>3123</v>
      </c>
    </row>
    <row r="44" spans="1:5" x14ac:dyDescent="0.25">
      <c r="B44" s="38">
        <f>B43*100/$D$43</f>
        <v>52.801793147614475</v>
      </c>
      <c r="C44" s="38">
        <f>C43*100/$D$43</f>
        <v>47.198206852385525</v>
      </c>
      <c r="D44" s="32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2010-04-28T19:26:02Z</cp:lastPrinted>
  <dcterms:created xsi:type="dcterms:W3CDTF">2008-04-22T18:41:03Z</dcterms:created>
  <dcterms:modified xsi:type="dcterms:W3CDTF">2017-03-09T19:29:08Z</dcterms:modified>
</cp:coreProperties>
</file>