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4.1" sheetId="1" r:id="rId1"/>
    <sheet name="4.2" sheetId="2" r:id="rId2"/>
    <sheet name="4.3" sheetId="3" r:id="rId3"/>
  </sheets>
  <calcPr calcId="145621"/>
</workbook>
</file>

<file path=xl/calcChain.xml><?xml version="1.0" encoding="utf-8"?>
<calcChain xmlns="http://schemas.openxmlformats.org/spreadsheetml/2006/main">
  <c r="C17" i="3" l="1"/>
  <c r="D17" i="3"/>
  <c r="E17" i="3"/>
  <c r="F15" i="3"/>
  <c r="H12" i="3" s="1"/>
  <c r="F7" i="3"/>
  <c r="F8" i="3"/>
  <c r="F11" i="3"/>
  <c r="H10" i="3" s="1"/>
  <c r="F13" i="3"/>
  <c r="F12" i="3"/>
  <c r="F14" i="3"/>
  <c r="F9" i="3"/>
  <c r="F10" i="3"/>
  <c r="C27" i="1"/>
  <c r="H9" i="3" l="1"/>
  <c r="H11" i="3"/>
  <c r="H8" i="3"/>
  <c r="F17" i="3"/>
  <c r="E14" i="2"/>
  <c r="F8" i="2" s="1"/>
  <c r="C14" i="2"/>
  <c r="D12" i="2" s="1"/>
  <c r="H13" i="3" l="1"/>
  <c r="I8" i="3" s="1"/>
  <c r="E18" i="3"/>
  <c r="D18" i="3"/>
  <c r="C18" i="3"/>
  <c r="F12" i="2"/>
  <c r="F10" i="2"/>
  <c r="F6" i="2"/>
  <c r="D8" i="2"/>
  <c r="D6" i="2"/>
  <c r="D10" i="2"/>
  <c r="C21" i="1"/>
  <c r="C8" i="1"/>
  <c r="F18" i="3" l="1"/>
  <c r="I10" i="3"/>
  <c r="I12" i="3"/>
  <c r="I9" i="3"/>
  <c r="I11" i="3"/>
  <c r="D14" i="2"/>
  <c r="F14" i="2"/>
  <c r="C15" i="1"/>
  <c r="C31" i="1" s="1"/>
  <c r="I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<sst xmlns="http://schemas.openxmlformats.org/spreadsheetml/2006/main" count="92" uniqueCount="68">
  <si>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</si>
  <si>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</si>
  <si>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</si>
  <si>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</si>
  <si>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</si>
  <si>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</si>
  <si>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</si>
  <si>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</si>
  <si>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</si>
  <si>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</si>
  <si>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</si>
  <si>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</si>
  <si>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</si>
  <si>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</si>
  <si>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</si>
  <si>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</si>
  <si>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</si>
  <si>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</si>
  <si>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</si>
  <si>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</si>
  <si>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</si>
  <si>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</si>
  <si>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</si>
  <si>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</si>
  <si>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</si>
  <si>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</si>
  <si>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</si>
  <si>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</si>
  <si>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</si>
  <si>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</si>
  <si>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</si>
  <si>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</si>
  <si>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</si>
  <si>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</si>
  <si>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</si>
  <si>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</si>
  <si>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</si>
  <si>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</si>
  <si>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</si>
  <si>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</si>
  <si>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</si>
  <si>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</si>
  <si>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</si>
  <si>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</si>
  <si>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Camión de tres ejes</t>
  </si>
  <si>
    <t>Baja California</t>
  </si>
  <si>
    <t>Distrito Federal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</si>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</sst>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8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16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2014</a:t>
            </a:r>
            <a:endParaRPr lang="es-ES" sz="1200"/>
          </a:p>
        </c:rich>
      </c:tx>
      <c:layout>
        <c:manualLayout>
          <c:xMode val="edge"/>
          <c:yMode val="edge"/>
          <c:x val="0.122277777777777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9.6234033245844272E-2"/>
                  <c:y val="7.599801549196594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28.6%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604615048118985"/>
                  <c:y val="-8.769476986108443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71.4%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28.571834265754127</c:v>
                </c:pt>
                <c:pt idx="1">
                  <c:v>71.42816573424588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2014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35</c:v>
                </c:pt>
                <c:pt idx="1">
                  <c:v>28</c:v>
                </c:pt>
                <c:pt idx="2">
                  <c:v>17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79</c:v>
                </c:pt>
                <c:pt idx="1">
                  <c:v>432</c:v>
                </c:pt>
                <c:pt idx="2">
                  <c:v>1011</c:v>
                </c:pt>
                <c:pt idx="3">
                  <c:v>33691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775232"/>
        <c:axId val="79776768"/>
      </c:barChart>
      <c:catAx>
        <c:axId val="7977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776768"/>
        <c:crosses val="autoZero"/>
        <c:auto val="1"/>
        <c:lblAlgn val="ctr"/>
        <c:lblOffset val="100"/>
        <c:noMultiLvlLbl val="0"/>
      </c:catAx>
      <c:valAx>
        <c:axId val="79776768"/>
        <c:scaling>
          <c:orientation val="minMax"/>
          <c:max val="4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77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2014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31.3%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/>
                      <a:t>25%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/>
                      <a:t>15.2%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100"/>
                      <a:t>28.6%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31.25</c:v>
                </c:pt>
                <c:pt idx="1">
                  <c:v>25</c:v>
                </c:pt>
                <c:pt idx="2">
                  <c:v>15.178571428571429</c:v>
                </c:pt>
                <c:pt idx="3">
                  <c:v>28.571428571428573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2014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0798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</c:dPt>
          <c:dPt>
            <c:idx val="1"/>
            <c:bubble3D val="0"/>
            <c:explosion val="25"/>
            <c:spPr>
              <a:solidFill>
                <a:schemeClr val="accent6"/>
              </a:solidFill>
            </c:spPr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6.8502843394575672E-2"/>
                  <c:y val="1.9854913969087201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015748031496074E-2"/>
                  <c:y val="3.83377077865267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2.9%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58005249343832E-3"/>
                  <c:y val="-9.060185185185185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95.7%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0.22434896203106808</c:v>
                </c:pt>
                <c:pt idx="1">
                  <c:v>1.2268196404736886</c:v>
                </c:pt>
                <c:pt idx="2">
                  <c:v>2.8710987419418963</c:v>
                </c:pt>
                <c:pt idx="3">
                  <c:v>95.677732655553342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2014</a:t>
            </a:r>
            <a:endParaRPr lang="es-ES" sz="1050"/>
          </a:p>
        </c:rich>
      </c:tx>
      <c:layout>
        <c:manualLayout>
          <c:xMode val="edge"/>
          <c:yMode val="edge"/>
          <c:x val="7.9347331583552075E-2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19907407407407407"/>
          <c:w val="0.46388888888888996"/>
          <c:h val="0.773148148148149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explosion val="8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568132108486438E-2"/>
                  <c:y val="4.5234397783610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'4.3'!$G$8:$G$12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'4.3'!$I$8:$I$12</c:f>
              <c:numCache>
                <c:formatCode>0.0</c:formatCode>
                <c:ptCount val="5"/>
                <c:pt idx="0">
                  <c:v>8.8149263056257627</c:v>
                </c:pt>
                <c:pt idx="1">
                  <c:v>19.717149916224123</c:v>
                </c:pt>
                <c:pt idx="2">
                  <c:v>0.49129582824525031</c:v>
                </c:pt>
                <c:pt idx="3">
                  <c:v>70.936869906000624</c:v>
                </c:pt>
                <c:pt idx="4">
                  <c:v>3.9758043904239912E-2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8961242344706919"/>
          <c:y val="0.37404017206182588"/>
          <c:w val="0.2366653543307087"/>
          <c:h val="0.33486876640420038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2014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049212598425195E-2"/>
          <c:y val="0.2592592592592593"/>
          <c:w val="0.41666666666666724"/>
          <c:h val="0.6944444444444446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2"/>
          </c:dPt>
          <c:dLbls>
            <c:dLbl>
              <c:idx val="0"/>
              <c:layout>
                <c:manualLayout>
                  <c:x val="-2.1027668416447945E-2"/>
                  <c:y val="0.112934164479440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'4.3'!$C$4:$D$4</c:f>
              <c:strCache>
                <c:ptCount val="2"/>
                <c:pt idx="0">
                  <c:v>Baja California</c:v>
                </c:pt>
                <c:pt idx="1">
                  <c:v>Distrito Federal</c:v>
                </c:pt>
              </c:strCache>
            </c:strRef>
          </c:cat>
          <c:val>
            <c:numRef>
              <c:f>'4.3'!$C$18:$D$18</c:f>
              <c:numCache>
                <c:formatCode>0</c:formatCode>
                <c:ptCount val="2"/>
                <c:pt idx="0">
                  <c:v>8.7836878425581464</c:v>
                </c:pt>
                <c:pt idx="1">
                  <c:v>91.196433135489727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576421697287836"/>
          <c:y val="0.45794947506561678"/>
          <c:w val="0.23627274715660543"/>
          <c:h val="0.17307159521726451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5</xdr:row>
      <xdr:rowOff>66675</xdr:rowOff>
    </xdr:from>
    <xdr:to>
      <xdr:col>9</xdr:col>
      <xdr:colOff>333375</xdr:colOff>
      <xdr:row>26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76200</xdr:rowOff>
    </xdr:from>
    <xdr:to>
      <xdr:col>3</xdr:col>
      <xdr:colOff>771525</xdr:colOff>
      <xdr:row>32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933450</xdr:colOff>
      <xdr:row>18</xdr:row>
      <xdr:rowOff>76200</xdr:rowOff>
    </xdr:from>
    <xdr:to>
      <xdr:col>9</xdr:col>
      <xdr:colOff>104775</xdr:colOff>
      <xdr:row>32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C59" sqref="C59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39" t="s">
        <v>56</v>
      </c>
    </row>
    <row r="3" spans="1:7" s="14" customFormat="1" ht="15.75" x14ac:dyDescent="0.25">
      <c r="A3" s="1"/>
    </row>
    <row r="4" spans="1:7" ht="17.25" x14ac:dyDescent="0.3">
      <c r="A4" s="39" t="s">
        <v>58</v>
      </c>
      <c r="B4" s="40"/>
      <c r="C4" s="40"/>
      <c r="D4" s="40"/>
    </row>
    <row r="6" spans="1:7" ht="31.5" x14ac:dyDescent="0.25">
      <c r="A6" s="2" t="s">
        <v>0</v>
      </c>
      <c r="B6" s="2" t="s">
        <v>1</v>
      </c>
      <c r="C6" s="3" t="s">
        <v>51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SUM(C9:C13)</f>
        <v>10061</v>
      </c>
      <c r="D8" s="10">
        <f>C8/C$31*100</f>
        <v>28.571834265754127</v>
      </c>
      <c r="F8" s="14"/>
      <c r="G8" s="14"/>
    </row>
    <row r="9" spans="1:7" x14ac:dyDescent="0.25">
      <c r="A9" s="45" t="s">
        <v>4</v>
      </c>
      <c r="B9" s="51" t="s">
        <v>59</v>
      </c>
      <c r="C9" s="47">
        <v>1517</v>
      </c>
      <c r="D9" s="48"/>
      <c r="F9" s="15"/>
      <c r="G9" s="16"/>
    </row>
    <row r="10" spans="1:7" x14ac:dyDescent="0.25">
      <c r="A10" s="45" t="s">
        <v>30</v>
      </c>
      <c r="B10" s="51" t="s">
        <v>60</v>
      </c>
      <c r="C10" s="47">
        <v>1587</v>
      </c>
      <c r="D10" s="48"/>
      <c r="F10" s="15"/>
      <c r="G10" s="16"/>
    </row>
    <row r="11" spans="1:7" x14ac:dyDescent="0.25">
      <c r="A11" s="45" t="s">
        <v>5</v>
      </c>
      <c r="B11" s="51" t="s">
        <v>61</v>
      </c>
      <c r="C11" s="47">
        <v>96</v>
      </c>
      <c r="D11" s="48"/>
      <c r="F11" s="15"/>
      <c r="G11" s="16"/>
    </row>
    <row r="12" spans="1:7" x14ac:dyDescent="0.25">
      <c r="A12" s="45" t="s">
        <v>6</v>
      </c>
      <c r="B12" s="51" t="s">
        <v>62</v>
      </c>
      <c r="C12" s="47">
        <v>6847</v>
      </c>
      <c r="D12" s="48"/>
      <c r="F12" s="15"/>
      <c r="G12" s="16"/>
    </row>
    <row r="13" spans="1:7" x14ac:dyDescent="0.25">
      <c r="A13" s="45" t="s">
        <v>7</v>
      </c>
      <c r="B13" s="46"/>
      <c r="C13" s="47">
        <v>14</v>
      </c>
      <c r="D13" s="48"/>
      <c r="F13" s="15"/>
      <c r="G13" s="16"/>
    </row>
    <row r="14" spans="1:7" x14ac:dyDescent="0.25">
      <c r="A14" s="5"/>
      <c r="B14" s="6"/>
      <c r="C14" s="7"/>
      <c r="D14" s="11"/>
      <c r="F14" s="15"/>
      <c r="G14" s="16"/>
    </row>
    <row r="15" spans="1:7" x14ac:dyDescent="0.25">
      <c r="A15" s="8" t="s">
        <v>8</v>
      </c>
      <c r="B15" s="8"/>
      <c r="C15" s="9">
        <f>C21+C27</f>
        <v>25152</v>
      </c>
      <c r="D15" s="10">
        <f>C15/C$31*100</f>
        <v>71.42816573424588</v>
      </c>
      <c r="F15" s="15"/>
      <c r="G15" s="16"/>
    </row>
    <row r="16" spans="1:7" x14ac:dyDescent="0.25">
      <c r="A16" s="45" t="s">
        <v>9</v>
      </c>
      <c r="B16" s="46" t="s">
        <v>63</v>
      </c>
      <c r="C16" s="47">
        <v>469</v>
      </c>
      <c r="D16" s="49"/>
      <c r="F16" s="15"/>
      <c r="G16" s="16"/>
    </row>
    <row r="17" spans="1:7" x14ac:dyDescent="0.25">
      <c r="A17" s="45" t="s">
        <v>10</v>
      </c>
      <c r="B17" s="46" t="s">
        <v>64</v>
      </c>
      <c r="C17" s="47">
        <v>24355</v>
      </c>
      <c r="D17" s="49"/>
      <c r="F17" s="15"/>
      <c r="G17" s="16"/>
    </row>
    <row r="18" spans="1:7" x14ac:dyDescent="0.25">
      <c r="A18" s="45" t="s">
        <v>11</v>
      </c>
      <c r="B18" s="46" t="s">
        <v>65</v>
      </c>
      <c r="C18" s="47">
        <v>155</v>
      </c>
      <c r="D18" s="49"/>
      <c r="F18" s="15"/>
      <c r="G18" s="16"/>
    </row>
    <row r="19" spans="1:7" hidden="1" x14ac:dyDescent="0.25">
      <c r="A19" s="45" t="s">
        <v>12</v>
      </c>
      <c r="B19" s="46" t="s">
        <v>13</v>
      </c>
      <c r="C19" s="47"/>
      <c r="D19" s="49"/>
      <c r="F19" s="15"/>
      <c r="G19" s="16"/>
    </row>
    <row r="20" spans="1:7" hidden="1" x14ac:dyDescent="0.25">
      <c r="A20" s="45" t="s">
        <v>14</v>
      </c>
      <c r="B20" s="46" t="s">
        <v>15</v>
      </c>
      <c r="C20" s="47"/>
      <c r="D20" s="49"/>
      <c r="F20" s="15"/>
      <c r="G20" s="16"/>
    </row>
    <row r="21" spans="1:7" x14ac:dyDescent="0.25">
      <c r="A21" s="50" t="s">
        <v>16</v>
      </c>
      <c r="B21" s="51" t="s">
        <v>52</v>
      </c>
      <c r="C21" s="47">
        <f>SUM(C16:C20)</f>
        <v>24979</v>
      </c>
      <c r="D21" s="48">
        <f>C21*100/C15</f>
        <v>99.31218193384224</v>
      </c>
      <c r="F21" s="15"/>
      <c r="G21" s="16"/>
    </row>
    <row r="22" spans="1:7" x14ac:dyDescent="0.25">
      <c r="A22" s="45" t="s">
        <v>17</v>
      </c>
      <c r="B22" s="46" t="s">
        <v>66</v>
      </c>
      <c r="C22" s="47">
        <v>173</v>
      </c>
      <c r="D22" s="49"/>
      <c r="F22" s="15"/>
      <c r="G22" s="16"/>
    </row>
    <row r="23" spans="1:7" hidden="1" x14ac:dyDescent="0.25">
      <c r="A23" s="45" t="s">
        <v>18</v>
      </c>
      <c r="B23" s="46" t="s">
        <v>19</v>
      </c>
      <c r="C23" s="47"/>
      <c r="D23" s="49"/>
    </row>
    <row r="24" spans="1:7" hidden="1" x14ac:dyDescent="0.25">
      <c r="A24" s="45" t="s">
        <v>20</v>
      </c>
      <c r="B24" s="46" t="s">
        <v>21</v>
      </c>
      <c r="C24" s="47"/>
      <c r="D24" s="49"/>
    </row>
    <row r="25" spans="1:7" hidden="1" x14ac:dyDescent="0.25">
      <c r="A25" s="45" t="s">
        <v>22</v>
      </c>
      <c r="B25" s="46" t="s">
        <v>23</v>
      </c>
      <c r="C25" s="47"/>
      <c r="D25" s="49"/>
    </row>
    <row r="26" spans="1:7" hidden="1" x14ac:dyDescent="0.25">
      <c r="A26" s="45" t="s">
        <v>24</v>
      </c>
      <c r="B26" s="46" t="s">
        <v>25</v>
      </c>
      <c r="C26" s="47"/>
      <c r="D26" s="49"/>
    </row>
    <row r="27" spans="1:7" x14ac:dyDescent="0.25">
      <c r="A27" s="50" t="s">
        <v>26</v>
      </c>
      <c r="B27" s="51" t="s">
        <v>53</v>
      </c>
      <c r="C27" s="47">
        <f>C22</f>
        <v>173</v>
      </c>
      <c r="D27" s="48">
        <f>C27*100/C15</f>
        <v>0.68781806615776087</v>
      </c>
    </row>
    <row r="28" spans="1:7" hidden="1" x14ac:dyDescent="0.25">
      <c r="A28" s="5"/>
      <c r="B28" s="6"/>
      <c r="C28" s="7"/>
      <c r="D28" s="11"/>
    </row>
    <row r="29" spans="1:7" hidden="1" x14ac:dyDescent="0.25">
      <c r="A29" s="8" t="s">
        <v>27</v>
      </c>
      <c r="B29" s="8" t="s">
        <v>28</v>
      </c>
      <c r="C29" s="9"/>
      <c r="D29" s="10">
        <f>C29/C$31*100</f>
        <v>0</v>
      </c>
    </row>
    <row r="30" spans="1:7" x14ac:dyDescent="0.25">
      <c r="A30" s="5"/>
      <c r="B30" s="6"/>
      <c r="C30" s="7"/>
      <c r="D30" s="11"/>
    </row>
    <row r="31" spans="1:7" ht="15.75" x14ac:dyDescent="0.25">
      <c r="A31" s="12" t="s">
        <v>29</v>
      </c>
      <c r="B31" s="12"/>
      <c r="C31" s="13">
        <f>C8+C15+C29</f>
        <v>35213</v>
      </c>
      <c r="D31" s="13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G60" sqref="G60"/>
    </sheetView>
  </sheetViews>
  <sheetFormatPr baseColWidth="10" defaultRowHeight="15" x14ac:dyDescent="0.25"/>
  <cols>
    <col min="1" max="1" width="24.42578125" style="14" customWidth="1"/>
    <col min="2" max="2" width="15.140625" style="14" customWidth="1"/>
    <col min="3" max="3" width="11.42578125" style="14"/>
    <col min="4" max="4" width="10.42578125" style="14" customWidth="1"/>
    <col min="5" max="5" width="13.85546875" style="14" bestFit="1" customWidth="1"/>
    <col min="6" max="6" width="9.7109375" style="14" customWidth="1"/>
    <col min="7" max="8" width="13.7109375" style="14" bestFit="1" customWidth="1"/>
    <col min="9" max="16384" width="11.42578125" style="14"/>
  </cols>
  <sheetData>
    <row r="2" spans="1:6" ht="17.25" x14ac:dyDescent="0.3">
      <c r="A2" s="39" t="s">
        <v>55</v>
      </c>
      <c r="B2" s="40"/>
      <c r="C2" s="40"/>
      <c r="D2" s="40"/>
      <c r="E2" s="40"/>
    </row>
    <row r="3" spans="1:6" ht="15" customHeight="1" x14ac:dyDescent="0.25"/>
    <row r="4" spans="1:6" ht="32.25" customHeight="1" x14ac:dyDescent="0.25">
      <c r="A4" s="23" t="s">
        <v>31</v>
      </c>
      <c r="B4" s="24" t="s">
        <v>32</v>
      </c>
      <c r="C4" s="23" t="s">
        <v>33</v>
      </c>
      <c r="D4" s="23" t="s">
        <v>2</v>
      </c>
      <c r="E4" s="23" t="s">
        <v>34</v>
      </c>
      <c r="F4" s="23" t="s">
        <v>2</v>
      </c>
    </row>
    <row r="5" spans="1:6" ht="10.5" customHeight="1" x14ac:dyDescent="0.25">
      <c r="A5" s="21"/>
      <c r="B5" s="22"/>
      <c r="C5" s="21"/>
      <c r="D5" s="21"/>
      <c r="E5" s="21"/>
      <c r="F5" s="21"/>
    </row>
    <row r="6" spans="1:6" x14ac:dyDescent="0.25">
      <c r="A6" s="26" t="s">
        <v>35</v>
      </c>
      <c r="B6" s="29" t="s">
        <v>36</v>
      </c>
      <c r="C6" s="27">
        <v>35</v>
      </c>
      <c r="D6" s="28">
        <f>C6*100/$C$14</f>
        <v>31.25</v>
      </c>
      <c r="E6" s="27">
        <v>79</v>
      </c>
      <c r="F6" s="28">
        <f>E6*100/$E$14</f>
        <v>0.22434896203106808</v>
      </c>
    </row>
    <row r="7" spans="1:6" ht="9.75" customHeight="1" x14ac:dyDescent="0.25">
      <c r="A7" s="17"/>
      <c r="B7" s="20"/>
      <c r="C7" s="18"/>
      <c r="D7" s="19"/>
      <c r="E7" s="18"/>
      <c r="F7" s="19"/>
    </row>
    <row r="8" spans="1:6" x14ac:dyDescent="0.25">
      <c r="A8" s="26" t="s">
        <v>37</v>
      </c>
      <c r="B8" s="29" t="s">
        <v>38</v>
      </c>
      <c r="C8" s="27">
        <v>28</v>
      </c>
      <c r="D8" s="28">
        <f>C8*100/$C$14</f>
        <v>25</v>
      </c>
      <c r="E8" s="27">
        <v>432</v>
      </c>
      <c r="F8" s="28">
        <f>E8*100/$E$14</f>
        <v>1.2268196404736886</v>
      </c>
    </row>
    <row r="9" spans="1:6" ht="10.5" customHeight="1" x14ac:dyDescent="0.25">
      <c r="A9" s="17"/>
      <c r="B9" s="20"/>
      <c r="C9" s="18"/>
      <c r="D9" s="19"/>
      <c r="E9" s="18"/>
      <c r="F9" s="19"/>
    </row>
    <row r="10" spans="1:6" x14ac:dyDescent="0.25">
      <c r="A10" s="26" t="s">
        <v>39</v>
      </c>
      <c r="B10" s="29" t="s">
        <v>40</v>
      </c>
      <c r="C10" s="27">
        <v>17</v>
      </c>
      <c r="D10" s="28">
        <f>C10*100/$C$14</f>
        <v>15.178571428571429</v>
      </c>
      <c r="E10" s="27">
        <v>1011</v>
      </c>
      <c r="F10" s="28">
        <f>E10*100/$E$14</f>
        <v>2.8710987419418963</v>
      </c>
    </row>
    <row r="11" spans="1:6" ht="9.75" customHeight="1" x14ac:dyDescent="0.25">
      <c r="A11" s="17"/>
      <c r="B11" s="20"/>
      <c r="C11" s="18"/>
      <c r="D11" s="19"/>
      <c r="E11" s="18"/>
      <c r="F11" s="19"/>
    </row>
    <row r="12" spans="1:6" x14ac:dyDescent="0.25">
      <c r="A12" s="26" t="s">
        <v>41</v>
      </c>
      <c r="B12" s="29" t="s">
        <v>42</v>
      </c>
      <c r="C12" s="27">
        <v>32</v>
      </c>
      <c r="D12" s="28">
        <f>C12*100/$C$14</f>
        <v>28.571428571428573</v>
      </c>
      <c r="E12" s="27">
        <v>33691</v>
      </c>
      <c r="F12" s="28">
        <f>E12*100/$E$14</f>
        <v>95.677732655553342</v>
      </c>
    </row>
    <row r="13" spans="1:6" ht="8.25" customHeight="1" x14ac:dyDescent="0.25">
      <c r="A13" s="17"/>
      <c r="B13" s="20"/>
      <c r="C13" s="18"/>
      <c r="D13" s="19"/>
      <c r="E13" s="18"/>
      <c r="F13" s="19"/>
    </row>
    <row r="14" spans="1:6" ht="15.75" customHeight="1" x14ac:dyDescent="0.25">
      <c r="A14" s="23" t="s">
        <v>43</v>
      </c>
      <c r="B14" s="25"/>
      <c r="C14" s="24">
        <f>SUM(C6:C12)</f>
        <v>112</v>
      </c>
      <c r="D14" s="24">
        <f t="shared" ref="D14:F14" si="0">SUM(D6:D12)</f>
        <v>100</v>
      </c>
      <c r="E14" s="24">
        <f t="shared" si="0"/>
        <v>35213</v>
      </c>
      <c r="F14" s="24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A50" sqref="A50"/>
    </sheetView>
  </sheetViews>
  <sheetFormatPr baseColWidth="10" defaultRowHeight="15" x14ac:dyDescent="0.25"/>
  <cols>
    <col min="1" max="1" width="28.140625" bestFit="1" customWidth="1"/>
    <col min="2" max="2" width="13.42578125" style="14" customWidth="1"/>
    <col min="3" max="3" width="17.140625" bestFit="1" customWidth="1"/>
    <col min="4" max="4" width="14.7109375" bestFit="1" customWidth="1"/>
    <col min="5" max="5" width="15.140625" bestFit="1" customWidth="1"/>
    <col min="6" max="6" width="12.5703125" bestFit="1" customWidth="1"/>
    <col min="7" max="7" width="15.7109375" bestFit="1" customWidth="1"/>
  </cols>
  <sheetData>
    <row r="2" spans="1:11" ht="17.25" x14ac:dyDescent="0.3">
      <c r="A2" s="39" t="s">
        <v>54</v>
      </c>
      <c r="B2" s="40"/>
      <c r="C2" s="40"/>
      <c r="D2" s="40"/>
    </row>
    <row r="3" spans="1:11" s="14" customFormat="1" x14ac:dyDescent="0.25"/>
    <row r="4" spans="1:11" x14ac:dyDescent="0.25">
      <c r="A4" s="57" t="s">
        <v>0</v>
      </c>
      <c r="B4" s="56" t="s">
        <v>1</v>
      </c>
      <c r="C4" s="57" t="s">
        <v>45</v>
      </c>
      <c r="D4" s="56" t="s">
        <v>46</v>
      </c>
      <c r="E4" s="56" t="s">
        <v>47</v>
      </c>
      <c r="F4" s="56" t="s">
        <v>43</v>
      </c>
    </row>
    <row r="5" spans="1:11" x14ac:dyDescent="0.25">
      <c r="A5" s="57"/>
      <c r="B5" s="56"/>
      <c r="C5" s="57"/>
      <c r="D5" s="56"/>
      <c r="E5" s="56"/>
      <c r="F5" s="56"/>
      <c r="G5" s="52"/>
      <c r="H5" s="52"/>
      <c r="I5" s="52"/>
      <c r="J5" s="52"/>
      <c r="K5" s="52"/>
    </row>
    <row r="6" spans="1:11" s="14" customFormat="1" ht="9.75" customHeight="1" x14ac:dyDescent="0.25">
      <c r="A6" s="53"/>
      <c r="B6" s="53"/>
      <c r="C6" s="54"/>
      <c r="D6" s="54"/>
      <c r="E6" s="54"/>
      <c r="F6" s="54"/>
      <c r="G6" s="43"/>
      <c r="H6" s="43"/>
      <c r="I6" s="43"/>
      <c r="J6" s="52"/>
      <c r="K6" s="52"/>
    </row>
    <row r="7" spans="1:11" s="14" customFormat="1" x14ac:dyDescent="0.25">
      <c r="A7" s="41" t="s">
        <v>4</v>
      </c>
      <c r="B7" s="34" t="s">
        <v>59</v>
      </c>
      <c r="C7" s="35">
        <v>116</v>
      </c>
      <c r="D7" s="35">
        <v>1401</v>
      </c>
      <c r="E7" s="35">
        <v>0</v>
      </c>
      <c r="F7" s="35">
        <f t="shared" ref="F7:F15" si="0">SUM(C7:E7)</f>
        <v>1517</v>
      </c>
      <c r="G7" s="43"/>
      <c r="H7" s="43"/>
      <c r="I7" s="43"/>
      <c r="J7" s="52"/>
      <c r="K7" s="52"/>
    </row>
    <row r="8" spans="1:11" x14ac:dyDescent="0.25">
      <c r="A8" s="42" t="s">
        <v>44</v>
      </c>
      <c r="B8" s="33" t="s">
        <v>67</v>
      </c>
      <c r="C8" s="31">
        <v>228</v>
      </c>
      <c r="D8" s="31">
        <v>1359</v>
      </c>
      <c r="E8" s="31">
        <v>0</v>
      </c>
      <c r="F8" s="31">
        <f t="shared" si="0"/>
        <v>1587</v>
      </c>
      <c r="G8" s="37" t="s">
        <v>48</v>
      </c>
      <c r="H8" s="38">
        <f>F7+F8</f>
        <v>3104</v>
      </c>
      <c r="I8" s="44">
        <f>H8*100/$H$13</f>
        <v>8.8149263056257627</v>
      </c>
      <c r="J8" s="52"/>
      <c r="K8" s="52"/>
    </row>
    <row r="9" spans="1:11" s="14" customFormat="1" x14ac:dyDescent="0.25">
      <c r="A9" s="41" t="s">
        <v>5</v>
      </c>
      <c r="B9" s="34" t="s">
        <v>61</v>
      </c>
      <c r="C9" s="35">
        <v>4</v>
      </c>
      <c r="D9" s="35">
        <v>92</v>
      </c>
      <c r="E9" s="35">
        <v>0</v>
      </c>
      <c r="F9" s="35">
        <f t="shared" si="0"/>
        <v>96</v>
      </c>
      <c r="G9" s="37" t="s">
        <v>49</v>
      </c>
      <c r="H9" s="38">
        <f>F9+F10</f>
        <v>6943</v>
      </c>
      <c r="I9" s="44">
        <f t="shared" ref="I9:I12" si="1">H9*100/$H$13</f>
        <v>19.717149916224123</v>
      </c>
      <c r="J9" s="52"/>
      <c r="K9" s="52"/>
    </row>
    <row r="10" spans="1:11" x14ac:dyDescent="0.25">
      <c r="A10" s="42" t="s">
        <v>6</v>
      </c>
      <c r="B10" s="33" t="s">
        <v>62</v>
      </c>
      <c r="C10" s="31">
        <v>2255</v>
      </c>
      <c r="D10" s="31">
        <v>4592</v>
      </c>
      <c r="E10" s="31">
        <v>0</v>
      </c>
      <c r="F10" s="31">
        <f t="shared" si="0"/>
        <v>6847</v>
      </c>
      <c r="G10" s="37" t="s">
        <v>26</v>
      </c>
      <c r="H10" s="38">
        <f>F11</f>
        <v>173</v>
      </c>
      <c r="I10" s="44">
        <f t="shared" si="1"/>
        <v>0.49129582824525031</v>
      </c>
      <c r="J10" s="52"/>
      <c r="K10" s="52"/>
    </row>
    <row r="11" spans="1:11" x14ac:dyDescent="0.25">
      <c r="A11" s="41" t="s">
        <v>17</v>
      </c>
      <c r="B11" s="34" t="s">
        <v>66</v>
      </c>
      <c r="C11" s="35">
        <v>0</v>
      </c>
      <c r="D11" s="35">
        <v>173</v>
      </c>
      <c r="E11" s="35">
        <v>0</v>
      </c>
      <c r="F11" s="35">
        <f t="shared" si="0"/>
        <v>173</v>
      </c>
      <c r="G11" s="37" t="s">
        <v>16</v>
      </c>
      <c r="H11" s="38">
        <f>F12+F13+F14</f>
        <v>24979</v>
      </c>
      <c r="I11" s="44">
        <f t="shared" si="1"/>
        <v>70.936869906000624</v>
      </c>
      <c r="J11" s="52"/>
      <c r="K11" s="52"/>
    </row>
    <row r="12" spans="1:11" s="14" customFormat="1" x14ac:dyDescent="0.25">
      <c r="A12" s="42" t="s">
        <v>9</v>
      </c>
      <c r="B12" s="33" t="s">
        <v>63</v>
      </c>
      <c r="C12" s="31">
        <v>9</v>
      </c>
      <c r="D12" s="31">
        <v>460</v>
      </c>
      <c r="E12" s="31">
        <v>0</v>
      </c>
      <c r="F12" s="31">
        <f t="shared" si="0"/>
        <v>469</v>
      </c>
      <c r="G12" s="37" t="s">
        <v>7</v>
      </c>
      <c r="H12" s="38">
        <f>F15</f>
        <v>14</v>
      </c>
      <c r="I12" s="44">
        <f t="shared" si="1"/>
        <v>3.9758043904239912E-2</v>
      </c>
      <c r="J12" s="52"/>
      <c r="K12" s="52"/>
    </row>
    <row r="13" spans="1:11" s="14" customFormat="1" x14ac:dyDescent="0.25">
      <c r="A13" s="41" t="s">
        <v>10</v>
      </c>
      <c r="B13" s="34" t="s">
        <v>64</v>
      </c>
      <c r="C13" s="35">
        <v>459</v>
      </c>
      <c r="D13" s="35">
        <v>23896</v>
      </c>
      <c r="E13" s="35">
        <v>0</v>
      </c>
      <c r="F13" s="35">
        <f t="shared" si="0"/>
        <v>24355</v>
      </c>
      <c r="G13" s="37" t="s">
        <v>50</v>
      </c>
      <c r="H13" s="38">
        <f>SUM(H8:H12)</f>
        <v>35213</v>
      </c>
      <c r="I13" s="37">
        <f>SUM(I8:I12)</f>
        <v>100</v>
      </c>
      <c r="J13" s="52"/>
      <c r="K13" s="52"/>
    </row>
    <row r="14" spans="1:11" x14ac:dyDescent="0.25">
      <c r="A14" s="42" t="s">
        <v>11</v>
      </c>
      <c r="B14" s="33" t="s">
        <v>65</v>
      </c>
      <c r="C14" s="31">
        <v>22</v>
      </c>
      <c r="D14" s="31">
        <v>133</v>
      </c>
      <c r="E14" s="31">
        <v>0</v>
      </c>
      <c r="F14" s="31">
        <f t="shared" si="0"/>
        <v>155</v>
      </c>
      <c r="G14" s="43"/>
      <c r="H14" s="43"/>
      <c r="I14" s="43"/>
      <c r="J14" s="52"/>
      <c r="K14" s="52"/>
    </row>
    <row r="15" spans="1:11" x14ac:dyDescent="0.25">
      <c r="A15" s="41" t="s">
        <v>7</v>
      </c>
      <c r="B15" s="34" t="s">
        <v>57</v>
      </c>
      <c r="C15" s="35">
        <v>0</v>
      </c>
      <c r="D15" s="35">
        <v>7</v>
      </c>
      <c r="E15" s="35">
        <v>7</v>
      </c>
      <c r="F15" s="35">
        <f t="shared" si="0"/>
        <v>14</v>
      </c>
      <c r="G15" s="52"/>
      <c r="H15" s="52"/>
      <c r="I15" s="52"/>
      <c r="J15" s="52"/>
      <c r="K15" s="52"/>
    </row>
    <row r="16" spans="1:11" ht="9.75" customHeight="1" x14ac:dyDescent="0.25">
      <c r="A16" s="53"/>
      <c r="B16" s="53"/>
      <c r="C16" s="55"/>
      <c r="D16" s="55"/>
      <c r="E16" s="55"/>
      <c r="F16" s="55"/>
      <c r="G16" s="52"/>
      <c r="H16" s="52"/>
      <c r="I16" s="52"/>
      <c r="J16" s="52"/>
      <c r="K16" s="52"/>
    </row>
    <row r="17" spans="1:11" x14ac:dyDescent="0.25">
      <c r="A17" s="30" t="s">
        <v>43</v>
      </c>
      <c r="B17" s="30"/>
      <c r="C17" s="32">
        <f t="shared" ref="C17:F17" si="2">SUM(C7:C15)</f>
        <v>3093</v>
      </c>
      <c r="D17" s="32">
        <f t="shared" si="2"/>
        <v>32113</v>
      </c>
      <c r="E17" s="32">
        <f t="shared" si="2"/>
        <v>7</v>
      </c>
      <c r="F17" s="32">
        <f t="shared" si="2"/>
        <v>35213</v>
      </c>
      <c r="G17" s="52"/>
      <c r="H17" s="52"/>
      <c r="I17" s="52"/>
      <c r="J17" s="52"/>
      <c r="K17" s="52"/>
    </row>
    <row r="18" spans="1:11" x14ac:dyDescent="0.25">
      <c r="C18" s="36">
        <f>C17*100/$F$17</f>
        <v>8.7836878425581464</v>
      </c>
      <c r="D18" s="36">
        <f>D17*100/$F$17</f>
        <v>91.196433135489727</v>
      </c>
      <c r="E18" s="36">
        <f>E17*100/$F$17</f>
        <v>1.9879021952119956E-2</v>
      </c>
      <c r="F18" s="36">
        <f>SUM(C18:E18)</f>
        <v>100</v>
      </c>
    </row>
  </sheetData>
  <mergeCells count="6">
    <mergeCell ref="F4:F5"/>
    <mergeCell ref="E4:E5"/>
    <mergeCell ref="B4:B5"/>
    <mergeCell ref="A4:A5"/>
    <mergeCell ref="C4:C5"/>
    <mergeCell ref="D4:D5"/>
  </mergeCells>
  <pageMargins left="0.7" right="0.7" top="0.75" bottom="0.75" header="0.3" footer="0.3"/>
  <pageSetup orientation="portrait" r:id="rId1"/>
  <ignoredErrors>
    <ignoredError sqref="I8:I13 C18:F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2015-03-25T19:52:44Z</dcterms:modified>
</cp:coreProperties>
</file>