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635" windowWidth="19320" windowHeight="4680"/>
  </bookViews>
  <sheets>
    <sheet name="E-7 (ESCÉNICA)" sheetId="1" r:id="rId1"/>
  </sheets>
  <definedNames>
    <definedName name="__123Graph_A" localSheetId="0" hidden="1">'E-7 (ESCÉNICA)'!#REF!</definedName>
    <definedName name="__123Graph_ACurrent" localSheetId="0" hidden="1">'E-7 (ESCÉNICA)'!#REF!</definedName>
    <definedName name="__123Graph_AGráfico1" localSheetId="0" hidden="1">'E-7 (ESCÉNICA)'!#REF!</definedName>
    <definedName name="__123Graph_AGráfico2" localSheetId="0" hidden="1">'E-7 (ESCÉNICA)'!#REF!</definedName>
    <definedName name="__123Graph_AGráfico3" localSheetId="0" hidden="1">'E-7 (ESCÉNICA)'!#REF!</definedName>
    <definedName name="__123Graph_AGráfico4" localSheetId="0" hidden="1">'E-7 (ESCÉNICA)'!#REF!</definedName>
    <definedName name="__123Graph_AGráfico5" localSheetId="0" hidden="1">'E-7 (ESCÉNICA)'!#REF!</definedName>
    <definedName name="__123Graph_B" localSheetId="0" hidden="1">'E-7 (ESCÉNICA)'!#REF!</definedName>
    <definedName name="__123Graph_BCurrent" localSheetId="0" hidden="1">'E-7 (ESCÉNICA)'!#REF!</definedName>
    <definedName name="__123Graph_BGráfico1" localSheetId="0" hidden="1">'E-7 (ESCÉNICA)'!#REF!</definedName>
    <definedName name="__123Graph_BGráfico2" localSheetId="0" hidden="1">'E-7 (ESCÉNICA)'!#REF!</definedName>
    <definedName name="__123Graph_BGráfico3" localSheetId="0" hidden="1">'E-7 (ESCÉNICA)'!#REF!</definedName>
    <definedName name="__123Graph_BGráfico4" localSheetId="0" hidden="1">'E-7 (ESCÉNICA)'!#REF!</definedName>
    <definedName name="__123Graph_BGráfico5" localSheetId="0" hidden="1">'E-7 (ESCÉNICA)'!#REF!</definedName>
    <definedName name="__123Graph_X" localSheetId="0" hidden="1">'E-7 (ESCÉNICA)'!#REF!</definedName>
    <definedName name="__123Graph_XCurrent" localSheetId="0" hidden="1">'E-7 (ESCÉNICA)'!#REF!</definedName>
    <definedName name="__123Graph_XGráfico1" localSheetId="0" hidden="1">'E-7 (ESCÉNICA)'!#REF!</definedName>
    <definedName name="__123Graph_XGráfico2" localSheetId="0" hidden="1">'E-7 (ESCÉNICA)'!#REF!</definedName>
    <definedName name="__123Graph_XGráfico3" localSheetId="0" hidden="1">'E-7 (ESCÉNICA)'!#REF!</definedName>
    <definedName name="__123Graph_XGráfico4" localSheetId="0" hidden="1">'E-7 (ESCÉNICA)'!#REF!</definedName>
    <definedName name="__123Graph_XGráfico5" localSheetId="0" hidden="1">'E-7 (ESCÉNICA)'!#REF!</definedName>
    <definedName name="_Key1" localSheetId="0" hidden="1">'E-7 (ESCÉNICA)'!#REF!</definedName>
    <definedName name="_Key1" hidden="1">#REF!</definedName>
    <definedName name="_Order1" hidden="1">255</definedName>
    <definedName name="_Sort" localSheetId="0" hidden="1">'E-7 (ESCÉNICA)'!#REF!</definedName>
    <definedName name="_Sort" hidden="1">#REF!</definedName>
    <definedName name="_xlnm.Print_Area" localSheetId="0">'E-7 (ESCÉNICA)'!$A$1:$H$288</definedName>
    <definedName name="C_" localSheetId="0">'E-7 (ESCÉNICA)'!$A$78</definedName>
    <definedName name="C_">#REF!</definedName>
    <definedName name="_xlnm.Print_Titles" localSheetId="0">'E-7 (ESCÉNICA)'!$1:$14</definedName>
    <definedName name="X" localSheetId="0">'E-7 (ESCÉNICA)'!#REF!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104" i="1"/>
  <c r="E103"/>
  <c r="E98"/>
  <c r="E97"/>
  <c r="E96"/>
  <c r="E93"/>
  <c r="E79"/>
  <c r="E89" s="1"/>
  <c r="H89" s="1"/>
  <c r="E76"/>
  <c r="E75"/>
  <c r="E222"/>
  <c r="H277"/>
  <c r="H262"/>
  <c r="H166"/>
  <c r="H162"/>
  <c r="H160"/>
  <c r="H164"/>
  <c r="H171"/>
  <c r="H170"/>
  <c r="H169"/>
  <c r="H168"/>
  <c r="H113"/>
  <c r="H157"/>
  <c r="H155"/>
  <c r="H149"/>
  <c r="H148"/>
  <c r="H257"/>
  <c r="H269"/>
  <c r="H251"/>
  <c r="H249"/>
  <c r="H247"/>
  <c r="H259"/>
  <c r="H143"/>
  <c r="H115"/>
  <c r="H281"/>
  <c r="H280"/>
  <c r="H276"/>
  <c r="H275"/>
  <c r="H274"/>
  <c r="H271"/>
  <c r="H270"/>
  <c r="H268"/>
  <c r="H266"/>
  <c r="H264"/>
  <c r="H263"/>
  <c r="H261"/>
  <c r="H260"/>
  <c r="H256"/>
  <c r="H255"/>
  <c r="H252"/>
  <c r="H250"/>
  <c r="H248"/>
  <c r="H244"/>
  <c r="H243"/>
  <c r="H242"/>
  <c r="H240"/>
  <c r="H239"/>
  <c r="H237"/>
  <c r="H236"/>
  <c r="H235"/>
  <c r="H284" s="1"/>
  <c r="H228"/>
  <c r="H224"/>
  <c r="H222"/>
  <c r="H220"/>
  <c r="H219"/>
  <c r="H214"/>
  <c r="H210"/>
  <c r="H205"/>
  <c r="H201"/>
  <c r="H199"/>
  <c r="H196"/>
  <c r="H195"/>
  <c r="H190"/>
  <c r="H187"/>
  <c r="H202" s="1"/>
  <c r="H180"/>
  <c r="H179"/>
  <c r="H177"/>
  <c r="H175"/>
  <c r="H174"/>
  <c r="H172"/>
  <c r="H182" s="1"/>
  <c r="H145"/>
  <c r="H144"/>
  <c r="H138"/>
  <c r="H135"/>
  <c r="H134"/>
  <c r="H133"/>
  <c r="H132"/>
  <c r="H130"/>
  <c r="H128"/>
  <c r="H126"/>
  <c r="H124"/>
  <c r="H123"/>
  <c r="H122"/>
  <c r="H117"/>
  <c r="H108"/>
  <c r="H107"/>
  <c r="H104"/>
  <c r="H103"/>
  <c r="H100"/>
  <c r="H98"/>
  <c r="H97"/>
  <c r="H96"/>
  <c r="H93"/>
  <c r="H85"/>
  <c r="H83"/>
  <c r="H82"/>
  <c r="H79"/>
  <c r="H76"/>
  <c r="H72"/>
  <c r="H68"/>
  <c r="H67"/>
  <c r="H66"/>
  <c r="H63"/>
  <c r="H62"/>
  <c r="H58"/>
  <c r="H56"/>
  <c r="H55"/>
  <c r="H54"/>
  <c r="H52"/>
  <c r="H50"/>
  <c r="H49"/>
  <c r="H48"/>
  <c r="H47"/>
  <c r="H46"/>
  <c r="H44"/>
  <c r="H41"/>
  <c r="H40"/>
  <c r="H39"/>
  <c r="H35"/>
  <c r="H34"/>
  <c r="H32"/>
  <c r="H31"/>
  <c r="H30"/>
  <c r="H29"/>
  <c r="H28"/>
  <c r="H25"/>
  <c r="H23"/>
  <c r="H19"/>
  <c r="H69" s="1"/>
  <c r="H150"/>
  <c r="H111"/>
  <c r="H75"/>
  <c r="H229"/>
  <c r="H119" l="1"/>
  <c r="H286" s="1"/>
  <c r="H287" s="1"/>
  <c r="H288" s="1"/>
</calcChain>
</file>

<file path=xl/comments1.xml><?xml version="1.0" encoding="utf-8"?>
<comments xmlns="http://schemas.openxmlformats.org/spreadsheetml/2006/main">
  <authors>
    <author xml:space="preserve"> Carreteras Federales</author>
  </authors>
  <commentList>
    <comment ref="A152" authorId="0">
      <text>
        <r>
          <rPr>
            <b/>
            <sz val="8"/>
            <color indexed="81"/>
            <rFont val="Tahoma"/>
            <family val="2"/>
          </rPr>
          <t xml:space="preserve"> Carreteras Federales: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<sst xmlns="http://schemas.openxmlformats.org/spreadsheetml/2006/main" count="597" uniqueCount="432">
  <si>
    <t>SUBSECRETARÍA DE INFRAESTRUCTURA</t>
  </si>
  <si>
    <t>CENTRO SCT CAMPECHE</t>
  </si>
  <si>
    <t>SUBDIRECCIÓN DE OBRAS</t>
  </si>
  <si>
    <t>RESIDENCIA GENERAL DE CARRETERAS FEDERALES</t>
  </si>
  <si>
    <t xml:space="preserve">CARRETERA: </t>
  </si>
  <si>
    <t>LIBRAMIENTO CAMPECHE</t>
  </si>
  <si>
    <t xml:space="preserve">TRAMO: </t>
  </si>
  <si>
    <r>
      <t>SUBTRAMO:</t>
    </r>
    <r>
      <rPr>
        <sz val="23"/>
        <rFont val="Helv"/>
      </rPr>
      <t xml:space="preserve"> </t>
    </r>
  </si>
  <si>
    <t>C O N C E P T O S</t>
  </si>
  <si>
    <r>
      <t>L I C I T A C I Ó N   No</t>
    </r>
    <r>
      <rPr>
        <sz val="23"/>
        <rFont val="Helv"/>
      </rPr>
      <t xml:space="preserve">. : </t>
    </r>
  </si>
  <si>
    <t xml:space="preserve">L U G A R   Y   F E C H A : </t>
  </si>
  <si>
    <t>No.</t>
  </si>
  <si>
    <t>INCISO</t>
  </si>
  <si>
    <t xml:space="preserve">D E S C R I P C I Ó N </t>
  </si>
  <si>
    <t>UNIDAD</t>
  </si>
  <si>
    <t>CANTIDAD</t>
  </si>
  <si>
    <t>CON LETRAS</t>
  </si>
  <si>
    <t>P.U.</t>
  </si>
  <si>
    <t>IMPORTE</t>
  </si>
  <si>
    <t>ESTRUCTURAS</t>
  </si>
  <si>
    <t>INFRAESTRUCTURA</t>
  </si>
  <si>
    <t>047P</t>
  </si>
  <si>
    <t>PILOTES COLADOS EN EL LUGAR</t>
  </si>
  <si>
    <t>047P09</t>
  </si>
  <si>
    <t xml:space="preserve">Pilotes colados en el lugar dentro de una perforación previa, p.u.o.t., con concreto: </t>
  </si>
  <si>
    <t>incluyendo el acero.</t>
  </si>
  <si>
    <t>ml</t>
  </si>
  <si>
    <t>SUBESTRUCTURA</t>
  </si>
  <si>
    <t>047C</t>
  </si>
  <si>
    <t>EXCAVACION PARA ESTRUCTURAS</t>
  </si>
  <si>
    <t>047C02h</t>
  </si>
  <si>
    <t>Excavado, por unidad de obra terminada, cualesquiera que sean</t>
  </si>
  <si>
    <t xml:space="preserve">su clasificación y profundidad p.u.o.t </t>
  </si>
  <si>
    <t>m³</t>
  </si>
  <si>
    <t>047D</t>
  </si>
  <si>
    <t>RELLENOS</t>
  </si>
  <si>
    <t>047D02c</t>
  </si>
  <si>
    <t xml:space="preserve">Rellenos de excavaciones para estructuras p.u.o.t. </t>
  </si>
  <si>
    <t>047G</t>
  </si>
  <si>
    <t>CONCRETO HIDRAULICO</t>
  </si>
  <si>
    <t>047G11a</t>
  </si>
  <si>
    <t>Concreto hidráulico, por unidad de obra terminada colado en seco:</t>
  </si>
  <si>
    <t>047G11a03</t>
  </si>
  <si>
    <t xml:space="preserve">De f'c = 100 kg/cm² en plantilla </t>
  </si>
  <si>
    <t>047G11a04</t>
  </si>
  <si>
    <t>De f'c = 250 kg/cm² en muro pantalla.</t>
  </si>
  <si>
    <t>047G11a20</t>
  </si>
  <si>
    <t>De f'c = 250 kg/cm² en cabezal, diafragma, bancos, topes, aleros y zapatas</t>
  </si>
  <si>
    <t>047G11a24</t>
  </si>
  <si>
    <t>De f'c = 250 kg/cm² en columnas.</t>
  </si>
  <si>
    <t>De f'c = 250 kg/cm² en zapatas.</t>
  </si>
  <si>
    <t>047H</t>
  </si>
  <si>
    <t>ACERO PARA CONCRETO HIDRAULICO</t>
  </si>
  <si>
    <t>047H04</t>
  </si>
  <si>
    <t>Acero de refuerzo, por unidad de obra terminada:</t>
  </si>
  <si>
    <t>Kg</t>
  </si>
  <si>
    <t>Capa de piedra quebrada de 25 cm de espesor en respaldo de muro pantalla.</t>
  </si>
  <si>
    <t>SUPERESTRUCTURA</t>
  </si>
  <si>
    <t xml:space="preserve"> </t>
  </si>
  <si>
    <t>047G11a12</t>
  </si>
  <si>
    <t>De f'c = 250 kg/cm² en losas  de acceso</t>
  </si>
  <si>
    <t>De f'c = 350 kg/cm² en losas y diafragmas</t>
  </si>
  <si>
    <t xml:space="preserve">Varillas de limite elastico igual o mayor a 4000 kg/cm2 para tensores incluye, </t>
  </si>
  <si>
    <t>placas, tuercas y rondanas</t>
  </si>
  <si>
    <t>047H12</t>
  </si>
  <si>
    <t xml:space="preserve">Juntas de dilatación por unidad de obra terminada: </t>
  </si>
  <si>
    <t>047H12b22</t>
  </si>
  <si>
    <t>Tipo deflex o similar</t>
  </si>
  <si>
    <r>
      <t>dm</t>
    </r>
    <r>
      <rPr>
        <sz val="24"/>
        <rFont val="Calibri"/>
        <family val="2"/>
      </rPr>
      <t>²</t>
    </r>
  </si>
  <si>
    <t xml:space="preserve">Varillas de limite elastico igual o mayor a 4000 kg/cm2 </t>
  </si>
  <si>
    <t>acero estructural A-36</t>
  </si>
  <si>
    <t>047G13</t>
  </si>
  <si>
    <t>Trabes presforzadas p.u.o.t. de f´c=350 kg/cm2</t>
  </si>
  <si>
    <t>Trabes presforzadas p.u.o.t. de f´c=400 kg/cm2</t>
  </si>
  <si>
    <t>047H06a</t>
  </si>
  <si>
    <t>047H06a01</t>
  </si>
  <si>
    <t>Varillas de limite elastico igual o mayor a 4000 kg/cm2.</t>
  </si>
  <si>
    <t>047H05B</t>
  </si>
  <si>
    <t>Acero de presfuerzo, por unidad de obra terminada:</t>
  </si>
  <si>
    <t>Acero estructural A-36 en apoyos de neopreno, p.u.o.t.</t>
  </si>
  <si>
    <t>Varillas de limite elastico igual o mayor a 19,000 kg/cm2.</t>
  </si>
  <si>
    <t>EP 026-E.04</t>
  </si>
  <si>
    <t>Apoyos de neopreno, por unidad de obra terminada (EP.-SUP-002)</t>
  </si>
  <si>
    <t>dm³</t>
  </si>
  <si>
    <t>047G17</t>
  </si>
  <si>
    <t xml:space="preserve">Drenes de plástico "D"  o similar p.u.o.t o </t>
  </si>
  <si>
    <t>047G17a</t>
  </si>
  <si>
    <t>De 25 mm de diametro</t>
  </si>
  <si>
    <t>PZA</t>
  </si>
  <si>
    <t>PARAPETOS, GUARNICIONES, BANQUETAS Y TRABAJOS DIVERSOS EN PUENTES</t>
  </si>
  <si>
    <t>047G11a09</t>
  </si>
  <si>
    <t>De f´c= 250 kg/cm2 en guarniciones</t>
  </si>
  <si>
    <t>Acero de refuerzo, p.u.o.t. en parapetos y guarniciones, p.u.o.t.</t>
  </si>
  <si>
    <t>047T</t>
  </si>
  <si>
    <t>ESTRUCTURAS DE ACERO</t>
  </si>
  <si>
    <t>047T04</t>
  </si>
  <si>
    <t>Estructura fabricada y montada p.u.o.t.:</t>
  </si>
  <si>
    <t>047T05</t>
  </si>
  <si>
    <t>Parapetos de acero para calzada (T-34.3.1) p.u.o.t.</t>
  </si>
  <si>
    <t>muro mecanicamente armado</t>
  </si>
  <si>
    <r>
      <t>m</t>
    </r>
    <r>
      <rPr>
        <sz val="24"/>
        <rFont val="Calibri"/>
        <family val="2"/>
      </rPr>
      <t>²</t>
    </r>
  </si>
  <si>
    <t>relleno de muro mecanicamente armado</t>
  </si>
  <si>
    <t>TERRACERIAS</t>
  </si>
  <si>
    <t>009C</t>
  </si>
  <si>
    <t>DESMONTE</t>
  </si>
  <si>
    <t>009C02</t>
  </si>
  <si>
    <t xml:space="preserve">Desmonte, por unidad de obra terminada </t>
  </si>
  <si>
    <t>ha.</t>
  </si>
  <si>
    <t>009D</t>
  </si>
  <si>
    <t>CORTES</t>
  </si>
  <si>
    <t>009D04</t>
  </si>
  <si>
    <t>Despalmes, desperdiciando el material, por unidad de obra terminada</t>
  </si>
  <si>
    <t>009D04a</t>
  </si>
  <si>
    <t>De cortes</t>
  </si>
  <si>
    <t>009D04b</t>
  </si>
  <si>
    <t>Para desplante de terraplenes</t>
  </si>
  <si>
    <t>009D06</t>
  </si>
  <si>
    <t xml:space="preserve">Excavaciones, por unidad de obra terminada </t>
  </si>
  <si>
    <t>009D06a</t>
  </si>
  <si>
    <t>En cortes y adicionales debajo de la subrasante:</t>
  </si>
  <si>
    <t>009D06a01</t>
  </si>
  <si>
    <t>Cuando el material se utilice para la formación de terraplenes</t>
  </si>
  <si>
    <t xml:space="preserve">Cuando el material se desperdicie </t>
  </si>
  <si>
    <t>009D06e</t>
  </si>
  <si>
    <t>Abriendo caja para desplante de terraplenes</t>
  </si>
  <si>
    <t>009D06e01</t>
  </si>
  <si>
    <t>Cuando el material se aproveche</t>
  </si>
  <si>
    <t>009D06e02</t>
  </si>
  <si>
    <t>009D07</t>
  </si>
  <si>
    <t>Excavación de escalones de liga en taludes de los terraplenes existentes.</t>
  </si>
  <si>
    <t>009D07b</t>
  </si>
  <si>
    <t>009E</t>
  </si>
  <si>
    <t>PRESTAMOS</t>
  </si>
  <si>
    <t>009E04</t>
  </si>
  <si>
    <t>Excavaciones de prestamos, por unidad de obra terminada:</t>
  </si>
  <si>
    <t>009E04b</t>
  </si>
  <si>
    <t xml:space="preserve">De banco </t>
  </si>
  <si>
    <t>009E04b01</t>
  </si>
  <si>
    <t>Del banco propuesto por el contratista</t>
  </si>
  <si>
    <t>009F</t>
  </si>
  <si>
    <t>TERRAPLENES</t>
  </si>
  <si>
    <t>009F09</t>
  </si>
  <si>
    <t xml:space="preserve">Compactación, por unidad de obra terminada </t>
  </si>
  <si>
    <t>009F09a</t>
  </si>
  <si>
    <t>Del terreno natural en el área de desplante de los terraplenes</t>
  </si>
  <si>
    <t>009F09a.03</t>
  </si>
  <si>
    <t>Para noventa por ciento (90%)</t>
  </si>
  <si>
    <t>009F11</t>
  </si>
  <si>
    <t>Formación y compactación, por unidad de obra terminada incluye acarreos</t>
  </si>
  <si>
    <t>009F11a</t>
  </si>
  <si>
    <t xml:space="preserve">De terraplenes adicionados con sus cuñas de sobreancho </t>
  </si>
  <si>
    <t>009F11a02</t>
  </si>
  <si>
    <t>Para noventa  por ciento (90%) incluye acarreos</t>
  </si>
  <si>
    <t>009F11a03</t>
  </si>
  <si>
    <t>Para noventa y cinco por ciento (95%) incluye acarreos</t>
  </si>
  <si>
    <t>009F11a04</t>
  </si>
  <si>
    <t>Capa subrasante  para cien por ciento (100%) incluye acarreos.</t>
  </si>
  <si>
    <t>009F16</t>
  </si>
  <si>
    <t xml:space="preserve">Formación de la parte de los terraplenes y de sus cuñas de sobreancho, construidas con </t>
  </si>
  <si>
    <t xml:space="preserve">material no compactable (Bandeado), p.u.o.t. </t>
  </si>
  <si>
    <t>009F11c</t>
  </si>
  <si>
    <t xml:space="preserve">De terraplenes de relleno para formar la subrasante en los cortes </t>
  </si>
  <si>
    <t>en que se haya ordenado excavación adicional:</t>
  </si>
  <si>
    <t>009F11c03</t>
  </si>
  <si>
    <t xml:space="preserve">Para noventa y cinco por ciento (95%)   </t>
  </si>
  <si>
    <t>009F11c04</t>
  </si>
  <si>
    <t xml:space="preserve">Para cien por ciento (100%)   </t>
  </si>
  <si>
    <t>009F11h</t>
  </si>
  <si>
    <t>De bermas de terraplenes, P.U.O.T.</t>
  </si>
  <si>
    <t>009F11h01</t>
  </si>
  <si>
    <t>Para 90%, incluye acarreos.</t>
  </si>
  <si>
    <t>009F14c02</t>
  </si>
  <si>
    <t>Exacteto para cien por ciento (100%) en capa subrasante en corte, incluye acarreos</t>
  </si>
  <si>
    <t>009F20</t>
  </si>
  <si>
    <t xml:space="preserve">Arrope de los taludes de los terraplenes con el material obtenido de despalmes </t>
  </si>
  <si>
    <t>y excavaciones de cajas para desplante de los terraplenes. p.u.o.t.</t>
  </si>
  <si>
    <t>009H03e01</t>
  </si>
  <si>
    <t>Excavacion en canales de  entrada y salida de obras de drenajes p.u.o.t.</t>
  </si>
  <si>
    <t xml:space="preserve">OBRAS DE DRENAJES </t>
  </si>
  <si>
    <t>047AI</t>
  </si>
  <si>
    <t>PLANTACIÓN DE ESPECIES VEGETALES</t>
  </si>
  <si>
    <t>047A102</t>
  </si>
  <si>
    <t>Plantado de tepes(pasto) para proteccion de taludes, p.u.o.t.</t>
  </si>
  <si>
    <t>m²</t>
  </si>
  <si>
    <t>047A108a02</t>
  </si>
  <si>
    <t>Plantas de Ornato (palmas, arecas, kerpis, etc.), p.u.o.t.</t>
  </si>
  <si>
    <t>PLANTA</t>
  </si>
  <si>
    <t>047Y02</t>
  </si>
  <si>
    <r>
      <t xml:space="preserve">Jardinado en camellon central </t>
    </r>
    <r>
      <rPr>
        <b/>
        <sz val="24"/>
        <rFont val="Helv"/>
      </rPr>
      <t>(E.P. 033)</t>
    </r>
  </si>
  <si>
    <t>LOTE</t>
  </si>
  <si>
    <t>047Y02b04</t>
  </si>
  <si>
    <t xml:space="preserve">Relleno en camellon central con material de tierra negra, tierra organica (con posta) </t>
  </si>
  <si>
    <t>incluye acarreo y limpieza.</t>
  </si>
  <si>
    <t>Excavacion para estructura p.u.o.t. Cualesquiera que sea su clasificacion y prof. P.u.o.t.</t>
  </si>
  <si>
    <t>047D02d</t>
  </si>
  <si>
    <t xml:space="preserve">Relleno para la proteccion de obras de drenajes, p.u.o.t. </t>
  </si>
  <si>
    <t>Concreto Hco.de fc=100 kg/cm2 colado en seco, p.u.o.t. en plantilla</t>
  </si>
  <si>
    <t xml:space="preserve">Concreto Hco.de fc=150 kg/cm2 colado en seco, p.u.o.t. </t>
  </si>
  <si>
    <t>047G11a10</t>
  </si>
  <si>
    <t>Concreto Hco.de fc=200 kg/cm2. p.u.o.t.</t>
  </si>
  <si>
    <t>047G11a11</t>
  </si>
  <si>
    <t>Concreto Hco.de fc=250 kg/cm2. p.u.o.t.</t>
  </si>
  <si>
    <t>ACERO PARA CONCRETO HCO.</t>
  </si>
  <si>
    <t>047H04a</t>
  </si>
  <si>
    <t>Acero de rfzo.p.u.o.t.varillas de  L.E.=4,000 kg/cm2</t>
  </si>
  <si>
    <t>kg.</t>
  </si>
  <si>
    <t>047L</t>
  </si>
  <si>
    <t>ALCANTARILLAS TUBULARES DE CONCRETO</t>
  </si>
  <si>
    <t>047L03</t>
  </si>
  <si>
    <t>Tuberia de concreto, p.u.o.t.</t>
  </si>
  <si>
    <t>047L03d</t>
  </si>
  <si>
    <t>Reforzado, de fc=280 kg/cm2:</t>
  </si>
  <si>
    <t>047L03d04</t>
  </si>
  <si>
    <t>Tuberia de concreto Hco. de 120 cm. de diametro</t>
  </si>
  <si>
    <t>ml.</t>
  </si>
  <si>
    <t>047L03d02</t>
  </si>
  <si>
    <t>Tuberia de concreto Hco. de 150 cm. de diametro</t>
  </si>
  <si>
    <t>047Y</t>
  </si>
  <si>
    <t>TRABAJOS DIVERSOS</t>
  </si>
  <si>
    <t xml:space="preserve">Guarniciones de concreto hidraulico. </t>
  </si>
  <si>
    <t>047Y02b</t>
  </si>
  <si>
    <t>en camellón central.</t>
  </si>
  <si>
    <t>047Y02b06</t>
  </si>
  <si>
    <t>amarillo trafico a razon de 1 (un ) litro por cada 11 (once) metros lineales,p.u.o.t</t>
  </si>
  <si>
    <t>047Y05a06e01</t>
  </si>
  <si>
    <t>Reubicación de Postes de la comisión federal de electrecidad.</t>
  </si>
  <si>
    <t>pza</t>
  </si>
  <si>
    <t>047Y12</t>
  </si>
  <si>
    <t>Defensa metalica de lamina galvanizada tipo AASTHO M-180 p.u.o.t.</t>
  </si>
  <si>
    <t>047Y12B</t>
  </si>
  <si>
    <t>De tres cresta</t>
  </si>
  <si>
    <t>047Y12B03</t>
  </si>
  <si>
    <t>Terminal de de Amortiguamiento de alto impacto p.u.o.t..</t>
  </si>
  <si>
    <t>PZA.</t>
  </si>
  <si>
    <t>047Y14</t>
  </si>
  <si>
    <t xml:space="preserve">Cercado de derecho de vía, con postes de concreto reforzado y cuatro lineas de alambre </t>
  </si>
  <si>
    <t>047Y14a</t>
  </si>
  <si>
    <t xml:space="preserve">de púas, por unidad de obra terminada </t>
  </si>
  <si>
    <t>Cunetas</t>
  </si>
  <si>
    <t>con concreto hidraulico simple de f'c=200Kg/cm2 de tamaño mmaximo de 38ml (11/2")</t>
  </si>
  <si>
    <t>047Y23a</t>
  </si>
  <si>
    <t>Paradero de autobuses, según proyecto tipo, por unidad de obra terminada</t>
  </si>
  <si>
    <t>TOTAL DE TRABAJOS DIVERSOS</t>
  </si>
  <si>
    <t>kg</t>
  </si>
  <si>
    <t>047W</t>
  </si>
  <si>
    <t>047W03</t>
  </si>
  <si>
    <t>ACCESOS EN POBLADOS, CALLES Y RANCHOS</t>
  </si>
  <si>
    <t>Formaciòn y Compactaciòn, por unidad de obra terminada</t>
  </si>
  <si>
    <t>De terrenos adicionados con sus cuñas de sobreancho</t>
  </si>
  <si>
    <t>Para noventa por ciento (90%) incluye acarreos.</t>
  </si>
  <si>
    <t>086E07c</t>
  </si>
  <si>
    <t>086E07c02</t>
  </si>
  <si>
    <t>086E07c02a</t>
  </si>
  <si>
    <t>Del banco que elija el contratista incluye acarreos</t>
  </si>
  <si>
    <t>086G</t>
  </si>
  <si>
    <t>MATERIALES ASFALTICOS</t>
  </si>
  <si>
    <t>086G07</t>
  </si>
  <si>
    <t>Materiales asfalticos por unidad de obra terminada</t>
  </si>
  <si>
    <t>086G07c</t>
  </si>
  <si>
    <t>Emulsiones asfalticas</t>
  </si>
  <si>
    <t>086G07c02</t>
  </si>
  <si>
    <t>Empleados en riego</t>
  </si>
  <si>
    <t>086G07c02d</t>
  </si>
  <si>
    <t>Emulsion asfaltica cationica en riego de impregnaciòn</t>
  </si>
  <si>
    <t>lt.</t>
  </si>
  <si>
    <t>086G07c02e</t>
  </si>
  <si>
    <t>Emulsion asfaltica cationica en riego de liga</t>
  </si>
  <si>
    <t>086L</t>
  </si>
  <si>
    <t>CARPETA DE CONCRETO ASFALTICO</t>
  </si>
  <si>
    <t>086L03a1</t>
  </si>
  <si>
    <t>Carpeta de mezcal asfáltica, p.u.o.t.</t>
  </si>
  <si>
    <t>086L03a1b</t>
  </si>
  <si>
    <t>de granulometria densa de alto desempeño, incluye acarreos.</t>
  </si>
  <si>
    <t>086G08</t>
  </si>
  <si>
    <t>Cemento asfalticos empleados en concreto asfaltico, p.u.o.t.</t>
  </si>
  <si>
    <t>086G08a</t>
  </si>
  <si>
    <t>Cemento Asfaltico grado PG. 76-22</t>
  </si>
  <si>
    <t>PAVIMENTOS</t>
  </si>
  <si>
    <t>009F10c</t>
  </si>
  <si>
    <t>Fresado de la carpeta asfaltica existente con equipo rotomil PR500 o similar,</t>
  </si>
  <si>
    <t>en cuerpo existente p.u.o.t.</t>
  </si>
  <si>
    <t>086E</t>
  </si>
  <si>
    <t xml:space="preserve">SUBBASES O BASES </t>
  </si>
  <si>
    <t>086E05</t>
  </si>
  <si>
    <t>Subbases o bases, por unidad de obra terminada</t>
  </si>
  <si>
    <t>086E05b02</t>
  </si>
  <si>
    <t>086E05b02a</t>
  </si>
  <si>
    <t>Del banco que elija el contratista, incluye acarreo</t>
  </si>
  <si>
    <t>086E07</t>
  </si>
  <si>
    <t>MATERIALES  ASFALTICOS</t>
  </si>
  <si>
    <t>Materiales asfálticos por unidad de obra terminada</t>
  </si>
  <si>
    <t>Emulsiones asfálticas</t>
  </si>
  <si>
    <t>Empleados en riegos</t>
  </si>
  <si>
    <t>Emulsion asfáltica cationica en riego de impregnación</t>
  </si>
  <si>
    <t>Lt</t>
  </si>
  <si>
    <t>Emulsion asfáltica cationica en riego de liga para carpeta asfaltica.</t>
  </si>
  <si>
    <t>Kg.</t>
  </si>
  <si>
    <t>08GI</t>
  </si>
  <si>
    <t>RIEGO DE IMPREGNACION</t>
  </si>
  <si>
    <t>08GI02</t>
  </si>
  <si>
    <t xml:space="preserve">Barrido de la superficie por tratar </t>
  </si>
  <si>
    <t>CARPETAS DE CONCRETO ASFALTICO</t>
  </si>
  <si>
    <t>Carpeta de mezcla asfáltica, p.u.o.t.</t>
  </si>
  <si>
    <t>de granulometria densa de alto desempeño compactada al Noventa y porciento (95%),</t>
  </si>
  <si>
    <t xml:space="preserve"> incluye acarreos.</t>
  </si>
  <si>
    <t>SEÑALAMIENTO</t>
  </si>
  <si>
    <t>Recubrimiento con pintura termoplástica</t>
  </si>
  <si>
    <t>Recubrimiento de superficies, por unidad de obra terminada</t>
  </si>
  <si>
    <t>047W031</t>
  </si>
  <si>
    <t>De pavimento con pintura termoplástica con ceramica.</t>
  </si>
  <si>
    <t>047W03f01</t>
  </si>
  <si>
    <t>M - 4 Raya central sencilla discontinua</t>
  </si>
  <si>
    <t>047W03f01b</t>
  </si>
  <si>
    <t>Color amarillo reflejante de 15 cm de ancho (longitud efectiva)</t>
  </si>
  <si>
    <t>047W03f01d</t>
  </si>
  <si>
    <t>Color blanco reflejante de 15 cm de ancho (longitud efectiva)</t>
  </si>
  <si>
    <t>047W03f01d1</t>
  </si>
  <si>
    <t>M.1.5 Raya central discontinua sencilla con reflejante color amarillo de 15cm de ancho, p.u.o.t</t>
  </si>
  <si>
    <t>047W03f08</t>
  </si>
  <si>
    <t xml:space="preserve">M-9 Rayas canalizadoras </t>
  </si>
  <si>
    <t>047W03f0b</t>
  </si>
  <si>
    <t>Color blanco reflejante  ( Area efectiva)</t>
  </si>
  <si>
    <r>
      <t>m</t>
    </r>
    <r>
      <rPr>
        <vertAlign val="superscript"/>
        <sz val="18"/>
        <rFont val="Helv"/>
      </rPr>
      <t>2</t>
    </r>
  </si>
  <si>
    <t>047W03f08d</t>
  </si>
  <si>
    <t>Color Amarillo reflejante ( Area efectiva)</t>
  </si>
  <si>
    <t>047W03f08a</t>
  </si>
  <si>
    <t>Marcas sobre el pavimento ,p.u.o.t</t>
  </si>
  <si>
    <t>047W03f08a14</t>
  </si>
  <si>
    <t>047W03f08a15</t>
  </si>
  <si>
    <t>047W03f05a01</t>
  </si>
  <si>
    <t>Raya Provisional con pintura de trafico p.u.o.t. (longitud efectiva) de 15 cm. de ancho</t>
  </si>
  <si>
    <t>047Y17</t>
  </si>
  <si>
    <t xml:space="preserve">Señalamiento Vertical en carreteras, por unidad de obra terminada </t>
  </si>
  <si>
    <t>047Y17b</t>
  </si>
  <si>
    <t>Señales restrictivas:</t>
  </si>
  <si>
    <t>047Y17b01d</t>
  </si>
  <si>
    <t>SR- 6 Alto de 117x117 cm</t>
  </si>
  <si>
    <t>Pza.</t>
  </si>
  <si>
    <t>SR-14 117x117 Dos flechas</t>
  </si>
  <si>
    <t>047Y17b04g</t>
  </si>
  <si>
    <t>047Y17c</t>
  </si>
  <si>
    <t>Señales Informativas</t>
  </si>
  <si>
    <t>047Y17c01</t>
  </si>
  <si>
    <t>De identificación:</t>
  </si>
  <si>
    <t>047Y17c01j</t>
  </si>
  <si>
    <t>SII - 15 Kilometraje sin ruta, de 30 x 76 cms. sin escudo</t>
  </si>
  <si>
    <t>De Destino:</t>
  </si>
  <si>
    <t>047Y17c02c3</t>
  </si>
  <si>
    <t>047Y17c02d7</t>
  </si>
  <si>
    <t>SID - 11  de 2.39m x 3.00m</t>
  </si>
  <si>
    <t>047Y17c02f02h2</t>
  </si>
  <si>
    <t>047Y17c06r3</t>
  </si>
  <si>
    <t>SIS - 19 Paradero de 117 x 117 cm con tablero adicional de 35 x 1.17</t>
  </si>
  <si>
    <t>Preventivas</t>
  </si>
  <si>
    <t>SP-17 117x117 Incorporacion Vehicular</t>
  </si>
  <si>
    <t>SP-7 117x117 Codo</t>
  </si>
  <si>
    <t>047Y17e</t>
  </si>
  <si>
    <t>Obras y dispositivos diversos:</t>
  </si>
  <si>
    <t>047Y17e05</t>
  </si>
  <si>
    <t>Indicadores de alineamiento:</t>
  </si>
  <si>
    <t>OD-5 Bifurcacion</t>
  </si>
  <si>
    <t>047Y17e0501</t>
  </si>
  <si>
    <t>OD-6  Indicadores de alineamientos (fantasma) de 13 cm. De diámetro y 120 cm. de altura.</t>
  </si>
  <si>
    <t>OD-12 Indicador de Curva  0.30m x 0.45 m</t>
  </si>
  <si>
    <t>047Y18</t>
  </si>
  <si>
    <t>Vialeta unidireccional:</t>
  </si>
  <si>
    <t>047Y18a</t>
  </si>
  <si>
    <t xml:space="preserve">Con reflejante en un cara, por unidad de obra terminada </t>
  </si>
  <si>
    <t>047Y18a1</t>
  </si>
  <si>
    <t>Blanco en una cara.</t>
  </si>
  <si>
    <t>047Y18a2</t>
  </si>
  <si>
    <t>Amarillo en una cara.</t>
  </si>
  <si>
    <t>TOTAL SEÑALAMIENTO</t>
  </si>
  <si>
    <t>TOTAL S/I.V.A.</t>
  </si>
  <si>
    <t>I.V.A.</t>
  </si>
  <si>
    <t>TOTAL C/I.V.A.</t>
  </si>
  <si>
    <t>Subbase granular compactada al 100%</t>
  </si>
  <si>
    <t>Tuberia de concreto Hco. de 105 cm. de diametro</t>
  </si>
  <si>
    <t>Color blanco reflejante  ( longitud efectiva)</t>
  </si>
  <si>
    <t>Color Amarillo reflejante (  longitud efectiva)</t>
  </si>
  <si>
    <t xml:space="preserve">SID - 8  de 1.48 m   x   0.60 m </t>
  </si>
  <si>
    <t>SID - 9  de 1.48 m   x   0.60 m dos tableros</t>
  </si>
  <si>
    <t>SR- 34 Utilice cinturon 117x117 cm</t>
  </si>
  <si>
    <t>SR- 9 de 117x117 cms. 110, 80 y 40  km/hr</t>
  </si>
  <si>
    <t>SR-07 117x117 Ceda el paso</t>
  </si>
  <si>
    <t>SR-15 de 117x117 cms. Altura libre restringida</t>
  </si>
  <si>
    <t>SP-6 117x117 Curva</t>
  </si>
  <si>
    <t>SP-18 117x117 Doble circulacion</t>
  </si>
  <si>
    <t xml:space="preserve">SIR 86x300 </t>
  </si>
  <si>
    <t>009F11I03</t>
  </si>
  <si>
    <t xml:space="preserve">Relleno en isletas de  entronques y  camellon central con material producto de los despalmes y excavaciones de cajas para desplante de los terraplenes. p.u.o.t. ,por unidad de obra terminada </t>
  </si>
  <si>
    <t xml:space="preserve">ALCANTARILLAS DE POLIETILENO DE ALTA DENSIDAD CON BANDA CERAMICA,P.U.O.T </t>
  </si>
  <si>
    <t>Tuberia de polietileno de alta densidad con doble banda ceramica ,p.u.o.t</t>
  </si>
  <si>
    <t>de 91 cm de diametro</t>
  </si>
  <si>
    <t>de 120 cm de diametro</t>
  </si>
  <si>
    <t>De fc=200 kg/cm2. De acuerdo a proyecto anexo.</t>
  </si>
  <si>
    <t>047Y02b02</t>
  </si>
  <si>
    <t>De fc=200 kg/cm2 de 750 cm2 de seccion en entronques y banquetas ,incluye pintura vinilica  color</t>
  </si>
  <si>
    <t>009F24</t>
  </si>
  <si>
    <t>Formacion de pedraplen en zonas inestables,incluye acarreos, p.u.o.t.</t>
  </si>
  <si>
    <t>047Y02b06a</t>
  </si>
  <si>
    <t xml:space="preserve">Concreto Hco.de fc=150 kg/cm2 en banquetas peatonales p.u.o.t. </t>
  </si>
  <si>
    <t>047D05a01</t>
  </si>
  <si>
    <t>Rellenos en banquetas, p.u.o.t. Compactado con compactador manual.</t>
  </si>
  <si>
    <t>047E13a05</t>
  </si>
  <si>
    <t>Mampostería de tercera clase, a cualquer altura p.u.o.t. Con mortero de cemento 1:5</t>
  </si>
  <si>
    <t>en muros de apoyo para banquetas.</t>
  </si>
  <si>
    <t xml:space="preserve">Concreto Hco.de fc=200 kg/cm2 en Barrera Central p.u.o.t. </t>
  </si>
  <si>
    <t>007-G.3.1.1</t>
  </si>
  <si>
    <t>Bordillos de concreto hidraulico de f'c=150Kg/cm2</t>
  </si>
  <si>
    <t xml:space="preserve">de 144cm2 de seccion (15cm de base mayor, 9 cm de base menor y 12 cm de </t>
  </si>
  <si>
    <t>altura) incluye pintura vinilca blanca</t>
  </si>
  <si>
    <t>Lavadero</t>
  </si>
  <si>
    <t>Lavadero de concreto hidraulico de f'c=150Kg/cm2</t>
  </si>
  <si>
    <t xml:space="preserve">Suministro y colocacion de malla antideslumbrante. De acero 70 cms. Con </t>
  </si>
  <si>
    <t>recubrimiento de pvc color negro satinado cal. 11 abertura 17 x 17 p.u.o.t.</t>
  </si>
  <si>
    <t>De servicios</t>
  </si>
  <si>
    <t xml:space="preserve">SID-13  Tipo bandera sencilla de 244x488 cm </t>
  </si>
  <si>
    <t>SID - 14  de doble tablero 244cm x 488 cm</t>
  </si>
  <si>
    <t>SID - 15  de doble tablero 244 cm x 488 cm</t>
  </si>
  <si>
    <t>OD Boya metálica de 20cm 4 dobleces, 4 caras reflejantes de alta intensidad.</t>
  </si>
  <si>
    <t xml:space="preserve">Base granular, por unidad de obra terminada </t>
  </si>
  <si>
    <t>Base granular compactada al cien por ciento (100%)</t>
  </si>
  <si>
    <t>SII- 14  Kilometraje sin ruta, de 30x120 cms. con escudo</t>
  </si>
  <si>
    <t xml:space="preserve">Base hidraulica </t>
  </si>
  <si>
    <t xml:space="preserve">Base hidraulica, por unidad de obra terminada </t>
  </si>
  <si>
    <t>Base hca. Compactada al 100%</t>
  </si>
  <si>
    <r>
      <t xml:space="preserve">ESTA RELACIÓN COMPRENDE </t>
    </r>
    <r>
      <rPr>
        <b/>
        <sz val="30"/>
        <rFont val="Helv"/>
      </rPr>
      <t>129</t>
    </r>
    <r>
      <rPr>
        <sz val="24"/>
        <rFont val="Helv"/>
      </rPr>
      <t xml:space="preserve"> CONCEPTOS</t>
    </r>
  </si>
  <si>
    <t>KM 5+260</t>
  </si>
  <si>
    <t>LO-009000999-N62-2013</t>
  </si>
  <si>
    <t>FORMA E-7</t>
  </si>
  <si>
    <r>
      <t>OBRA:</t>
    </r>
    <r>
      <rPr>
        <sz val="23"/>
        <rFont val="Helv"/>
      </rPr>
      <t xml:space="preserve"> Construcción del entronque Escénica y sus accesos, ubicado en el Km. 5+260 del Libramiento Campeche, en el Estado de Campeche.</t>
    </r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</si>
</sst>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[Red]\-#,##0.00\ "/>
  </numFmts>
  <fonts count="28">
    <font>
      <sz val="12"/>
      <name val="Helv"/>
    </font>
    <font>
      <sz val="12"/>
      <name val="Helv"/>
    </font>
    <font>
      <b/>
      <sz val="20"/>
      <name val="Helv"/>
    </font>
    <font>
      <sz val="20"/>
      <name val="Helv"/>
    </font>
    <font>
      <b/>
      <sz val="23"/>
      <name val="Helv"/>
    </font>
    <font>
      <sz val="23"/>
      <name val="Helv"/>
    </font>
    <font>
      <b/>
      <sz val="24"/>
      <name val="Helv"/>
    </font>
    <font>
      <sz val="22"/>
      <name val="Helv"/>
    </font>
    <font>
      <b/>
      <sz val="25"/>
      <name val="Helv"/>
    </font>
    <font>
      <sz val="25"/>
      <name val="Helv"/>
    </font>
    <font>
      <sz val="24"/>
      <name val="Helv"/>
    </font>
    <font>
      <sz val="10"/>
      <name val="Arial"/>
      <family val="2"/>
    </font>
    <font>
      <sz val="24"/>
      <color indexed="8"/>
      <name val="Helv"/>
    </font>
    <font>
      <sz val="24"/>
      <name val="Calibri"/>
      <family val="2"/>
    </font>
    <font>
      <sz val="24"/>
      <color indexed="12"/>
      <name val="Helv"/>
    </font>
    <font>
      <sz val="18"/>
      <name val="Helv"/>
    </font>
    <font>
      <vertAlign val="superscript"/>
      <sz val="18"/>
      <name val="Helv"/>
    </font>
    <font>
      <b/>
      <sz val="28"/>
      <name val="Helv"/>
    </font>
    <font>
      <b/>
      <sz val="12"/>
      <name val="Helv"/>
    </font>
    <font>
      <b/>
      <sz val="30"/>
      <name val="Helv"/>
    </font>
    <font>
      <sz val="28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36"/>
      <name val="Helv"/>
    </font>
    <font>
      <sz val="36"/>
      <name val="Helv"/>
    </font>
    <font>
      <sz val="22"/>
      <color theme="1"/>
      <name val="Arial"/>
      <family val="2"/>
    </font>
    <font>
      <sz val="24"/>
      <color rgb="FFFF0000"/>
      <name val="Helv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5" fillId="0" borderId="0" xfId="0" applyFont="1"/>
    <xf numFmtId="0" fontId="4" fillId="0" borderId="2" xfId="0" applyFont="1" applyFill="1" applyBorder="1"/>
    <xf numFmtId="0" fontId="3" fillId="0" borderId="2" xfId="0" applyFont="1" applyFill="1" applyBorder="1"/>
    <xf numFmtId="0" fontId="6" fillId="0" borderId="3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/>
    <xf numFmtId="0" fontId="10" fillId="0" borderId="1" xfId="0" applyFont="1" applyFill="1" applyBorder="1"/>
    <xf numFmtId="164" fontId="10" fillId="0" borderId="1" xfId="2" applyFont="1" applyFill="1" applyBorder="1"/>
    <xf numFmtId="0" fontId="10" fillId="0" borderId="4" xfId="0" applyFont="1" applyFill="1" applyBorder="1"/>
    <xf numFmtId="0" fontId="10" fillId="0" borderId="0" xfId="0" applyFont="1" applyFill="1"/>
    <xf numFmtId="0" fontId="6" fillId="0" borderId="1" xfId="0" applyNumberFormat="1" applyFont="1" applyFill="1" applyBorder="1" applyAlignment="1" applyProtection="1">
      <alignment horizontal="left"/>
    </xf>
    <xf numFmtId="8" fontId="10" fillId="0" borderId="1" xfId="0" applyNumberFormat="1" applyFont="1" applyFill="1" applyBorder="1"/>
    <xf numFmtId="164" fontId="10" fillId="0" borderId="4" xfId="2" applyFont="1" applyFill="1" applyBorder="1"/>
    <xf numFmtId="164" fontId="10" fillId="0" borderId="1" xfId="2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1" xfId="0" applyFont="1" applyFill="1" applyBorder="1"/>
    <xf numFmtId="0" fontId="14" fillId="0" borderId="0" xfId="0" applyFont="1" applyFill="1"/>
    <xf numFmtId="0" fontId="14" fillId="0" borderId="1" xfId="0" applyNumberFormat="1" applyFont="1" applyFill="1" applyBorder="1" applyAlignment="1" applyProtection="1">
      <alignment horizontal="center"/>
    </xf>
    <xf numFmtId="164" fontId="6" fillId="0" borderId="1" xfId="2" applyFont="1" applyFill="1" applyBorder="1" applyAlignment="1">
      <alignment horizontal="right" vertical="center"/>
    </xf>
    <xf numFmtId="164" fontId="6" fillId="0" borderId="4" xfId="2" applyFont="1" applyFill="1" applyBorder="1"/>
    <xf numFmtId="0" fontId="10" fillId="0" borderId="1" xfId="0" applyNumberFormat="1" applyFont="1" applyFill="1" applyBorder="1" applyProtection="1"/>
    <xf numFmtId="165" fontId="10" fillId="0" borderId="1" xfId="1" applyFont="1" applyFill="1" applyBorder="1"/>
    <xf numFmtId="165" fontId="10" fillId="0" borderId="4" xfId="1" applyFont="1" applyFill="1" applyBorder="1"/>
    <xf numFmtId="165" fontId="6" fillId="0" borderId="1" xfId="1" applyFont="1" applyFill="1" applyBorder="1"/>
    <xf numFmtId="0" fontId="6" fillId="0" borderId="1" xfId="0" applyNumberFormat="1" applyFont="1" applyFill="1" applyBorder="1" applyAlignment="1" applyProtection="1">
      <alignment horizontal="justify"/>
    </xf>
    <xf numFmtId="0" fontId="10" fillId="0" borderId="1" xfId="0" applyNumberFormat="1" applyFont="1" applyFill="1" applyBorder="1" applyAlignment="1" applyProtection="1">
      <alignment horizontal="justify"/>
    </xf>
    <xf numFmtId="37" fontId="10" fillId="0" borderId="1" xfId="0" applyNumberFormat="1" applyFont="1" applyFill="1" applyBorder="1" applyAlignment="1" applyProtection="1">
      <alignment horizontal="center"/>
    </xf>
    <xf numFmtId="1" fontId="10" fillId="0" borderId="1" xfId="0" applyNumberFormat="1" applyFont="1" applyFill="1" applyBorder="1" applyAlignment="1" applyProtection="1">
      <alignment horizontal="left"/>
    </xf>
    <xf numFmtId="1" fontId="6" fillId="0" borderId="1" xfId="0" applyNumberFormat="1" applyFont="1" applyFill="1" applyBorder="1" applyAlignment="1" applyProtection="1">
      <alignment horizontal="center"/>
    </xf>
    <xf numFmtId="0" fontId="10" fillId="0" borderId="1" xfId="0" quotePrefix="1" applyNumberFormat="1" applyFont="1" applyFill="1" applyBorder="1" applyProtection="1"/>
    <xf numFmtId="0" fontId="14" fillId="0" borderId="0" xfId="0" applyFont="1" applyFill="1" applyBorder="1"/>
    <xf numFmtId="0" fontId="10" fillId="0" borderId="5" xfId="0" applyNumberFormat="1" applyFont="1" applyFill="1" applyBorder="1" applyAlignment="1" applyProtection="1">
      <alignment horizontal="left"/>
    </xf>
    <xf numFmtId="0" fontId="10" fillId="0" borderId="1" xfId="0" applyNumberFormat="1" applyFont="1" applyFill="1" applyBorder="1" applyAlignment="1" applyProtection="1">
      <alignment horizontal="left" wrapText="1"/>
    </xf>
    <xf numFmtId="165" fontId="6" fillId="0" borderId="5" xfId="1" applyFont="1" applyFill="1" applyBorder="1"/>
    <xf numFmtId="165" fontId="10" fillId="0" borderId="1" xfId="1" applyFont="1" applyFill="1" applyBorder="1" applyAlignment="1">
      <alignment horizontal="right"/>
    </xf>
    <xf numFmtId="0" fontId="15" fillId="0" borderId="1" xfId="0" applyNumberFormat="1" applyFont="1" applyFill="1" applyBorder="1" applyAlignment="1" applyProtection="1">
      <alignment horizontal="center"/>
    </xf>
    <xf numFmtId="4" fontId="6" fillId="0" borderId="5" xfId="0" applyNumberFormat="1" applyFont="1" applyFill="1" applyBorder="1"/>
    <xf numFmtId="0" fontId="10" fillId="0" borderId="5" xfId="0" applyNumberFormat="1" applyFont="1" applyFill="1" applyBorder="1" applyProtection="1"/>
    <xf numFmtId="164" fontId="6" fillId="0" borderId="1" xfId="2" applyFont="1" applyFill="1" applyBorder="1" applyAlignment="1">
      <alignment horizontal="right"/>
    </xf>
    <xf numFmtId="0" fontId="10" fillId="0" borderId="6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Protection="1"/>
    <xf numFmtId="0" fontId="10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left"/>
    </xf>
    <xf numFmtId="165" fontId="6" fillId="0" borderId="10" xfId="1" applyFont="1" applyFill="1" applyBorder="1"/>
    <xf numFmtId="0" fontId="9" fillId="0" borderId="5" xfId="0" applyNumberFormat="1" applyFont="1" applyFill="1" applyBorder="1" applyAlignment="1" applyProtection="1">
      <alignment horizontal="center"/>
    </xf>
    <xf numFmtId="0" fontId="14" fillId="0" borderId="1" xfId="0" applyFont="1" applyFill="1" applyBorder="1"/>
    <xf numFmtId="0" fontId="17" fillId="0" borderId="1" xfId="0" applyFont="1" applyFill="1" applyBorder="1" applyAlignment="1">
      <alignment horizontal="right"/>
    </xf>
    <xf numFmtId="164" fontId="17" fillId="0" borderId="4" xfId="2" applyFont="1" applyFill="1" applyBorder="1"/>
    <xf numFmtId="0" fontId="10" fillId="0" borderId="0" xfId="0" applyFont="1" applyBorder="1"/>
    <xf numFmtId="0" fontId="10" fillId="0" borderId="0" xfId="0" applyFont="1"/>
    <xf numFmtId="0" fontId="18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9" fontId="6" fillId="0" borderId="1" xfId="0" applyNumberFormat="1" applyFont="1" applyFill="1" applyBorder="1" applyAlignment="1">
      <alignment horizontal="right"/>
    </xf>
    <xf numFmtId="9" fontId="6" fillId="0" borderId="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0" fillId="0" borderId="12" xfId="0" applyFill="1" applyBorder="1"/>
    <xf numFmtId="0" fontId="7" fillId="0" borderId="12" xfId="0" applyFont="1" applyFill="1" applyBorder="1"/>
    <xf numFmtId="0" fontId="17" fillId="0" borderId="12" xfId="0" applyFont="1" applyFill="1" applyBorder="1" applyAlignment="1">
      <alignment horizontal="right"/>
    </xf>
    <xf numFmtId="164" fontId="17" fillId="0" borderId="13" xfId="2" applyFont="1" applyFill="1" applyBorder="1"/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/>
    <xf numFmtId="44" fontId="20" fillId="0" borderId="0" xfId="0" applyNumberFormat="1" applyFont="1" applyFill="1" applyBorder="1"/>
    <xf numFmtId="0" fontId="3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center"/>
    </xf>
    <xf numFmtId="0" fontId="10" fillId="0" borderId="5" xfId="0" applyFont="1" applyFill="1" applyBorder="1"/>
    <xf numFmtId="0" fontId="6" fillId="0" borderId="5" xfId="0" applyNumberFormat="1" applyFont="1" applyFill="1" applyBorder="1" applyAlignment="1" applyProtection="1">
      <alignment horizontal="left"/>
    </xf>
    <xf numFmtId="0" fontId="6" fillId="2" borderId="8" xfId="0" applyNumberFormat="1" applyFont="1" applyFill="1" applyBorder="1" applyAlignment="1" applyProtection="1">
      <alignment horizontal="center"/>
    </xf>
    <xf numFmtId="0" fontId="10" fillId="2" borderId="5" xfId="0" applyNumberFormat="1" applyFont="1" applyFill="1" applyBorder="1" applyProtection="1"/>
    <xf numFmtId="0" fontId="10" fillId="2" borderId="1" xfId="0" applyNumberFormat="1" applyFont="1" applyFill="1" applyBorder="1" applyAlignment="1" applyProtection="1">
      <alignment horizontal="left"/>
    </xf>
    <xf numFmtId="0" fontId="10" fillId="2" borderId="1" xfId="0" applyNumberFormat="1" applyFont="1" applyFill="1" applyBorder="1" applyAlignment="1" applyProtection="1">
      <alignment horizontal="center"/>
    </xf>
    <xf numFmtId="0" fontId="10" fillId="2" borderId="6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/>
    </xf>
    <xf numFmtId="164" fontId="10" fillId="0" borderId="14" xfId="2" applyFont="1" applyFill="1" applyBorder="1"/>
    <xf numFmtId="0" fontId="10" fillId="0" borderId="10" xfId="0" applyNumberFormat="1" applyFont="1" applyFill="1" applyBorder="1" applyAlignment="1" applyProtection="1">
      <alignment horizontal="left"/>
    </xf>
    <xf numFmtId="44" fontId="10" fillId="0" borderId="1" xfId="0" applyNumberFormat="1" applyFont="1" applyFill="1" applyBorder="1"/>
    <xf numFmtId="0" fontId="10" fillId="0" borderId="10" xfId="0" applyNumberFormat="1" applyFont="1" applyFill="1" applyBorder="1" applyProtection="1"/>
    <xf numFmtId="165" fontId="26" fillId="0" borderId="1" xfId="1" applyFont="1" applyFill="1" applyBorder="1"/>
    <xf numFmtId="166" fontId="10" fillId="0" borderId="1" xfId="0" applyNumberFormat="1" applyFont="1" applyFill="1" applyBorder="1"/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342900</xdr:rowOff>
    </xdr:from>
    <xdr:to>
      <xdr:col>2</xdr:col>
      <xdr:colOff>1152525</xdr:colOff>
      <xdr:row>3</xdr:row>
      <xdr:rowOff>762000</xdr:rowOff>
    </xdr:to>
    <xdr:pic>
      <xdr:nvPicPr>
        <xdr:cNvPr id="1053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42950"/>
          <a:ext cx="45624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3"/>
    <pageSetUpPr fitToPage="1"/>
  </sheetPr>
  <dimension ref="A1:HJ291"/>
  <sheetViews>
    <sheetView tabSelected="1" view="pageBreakPreview" topLeftCell="C1" zoomScale="40" zoomScaleNormal="100" zoomScaleSheetLayoutView="40" zoomScalePageLayoutView="46" workbookViewId="0">
      <selection activeCell="G1" sqref="G1:H4"/>
    </sheetView>
  </sheetViews>
  <sheetFormatPr baseColWidth="10" defaultColWidth="9.77734375" defaultRowHeight="15.75"/>
  <cols>
    <col min="1" max="1" width="10.33203125" style="79" customWidth="1"/>
    <col min="2" max="2" width="32.77734375" style="64" customWidth="1"/>
    <col min="3" max="3" width="143.21875" style="65" customWidth="1"/>
    <col min="4" max="4" width="16.88671875" style="65" customWidth="1"/>
    <col min="5" max="5" width="32.6640625" style="65" customWidth="1"/>
    <col min="6" max="6" width="33.77734375" style="65" customWidth="1"/>
    <col min="7" max="7" width="30.77734375" style="65" customWidth="1"/>
    <col min="8" max="8" width="45.33203125" style="65" customWidth="1"/>
    <col min="9" max="193" width="9.77734375" style="4"/>
  </cols>
  <sheetData>
    <row r="1" spans="1:8" ht="31.9" customHeight="1">
      <c r="A1" s="1"/>
      <c r="B1" s="2"/>
      <c r="C1" s="2"/>
      <c r="D1" s="98" t="s">
        <v>430</v>
      </c>
      <c r="E1" s="98"/>
      <c r="F1" s="99"/>
      <c r="G1" s="100" t="s">
        <v>431</v>
      </c>
      <c r="H1" s="101"/>
    </row>
    <row r="2" spans="1:8" ht="39.200000000000003" customHeight="1">
      <c r="A2" s="1"/>
      <c r="B2" s="2"/>
      <c r="C2" s="5" t="s">
        <v>0</v>
      </c>
      <c r="D2" s="99"/>
      <c r="E2" s="99"/>
      <c r="F2" s="99"/>
      <c r="G2" s="101"/>
      <c r="H2" s="101"/>
    </row>
    <row r="3" spans="1:8" ht="40.9" customHeight="1">
      <c r="A3" s="1"/>
      <c r="B3" s="2"/>
      <c r="C3" s="5" t="s">
        <v>1</v>
      </c>
      <c r="D3" s="99"/>
      <c r="E3" s="99"/>
      <c r="F3" s="99"/>
      <c r="G3" s="101"/>
      <c r="H3" s="101"/>
    </row>
    <row r="4" spans="1:8" ht="103.7" customHeight="1">
      <c r="A4" s="1"/>
      <c r="B4" s="2"/>
      <c r="C4" s="6" t="s">
        <v>2</v>
      </c>
      <c r="D4" s="99"/>
      <c r="E4" s="99"/>
      <c r="F4" s="99"/>
      <c r="G4" s="101"/>
      <c r="H4" s="101"/>
    </row>
    <row r="5" spans="1:8" ht="32.25" customHeight="1">
      <c r="A5" s="1"/>
      <c r="B5" s="2"/>
      <c r="C5" s="5" t="s">
        <v>3</v>
      </c>
      <c r="D5" s="99"/>
      <c r="E5" s="99"/>
      <c r="F5" s="99"/>
      <c r="G5" s="7" t="s">
        <v>4</v>
      </c>
      <c r="H5" s="2" t="s">
        <v>5</v>
      </c>
    </row>
    <row r="6" spans="1:8" ht="32.25" customHeight="1">
      <c r="A6" s="1"/>
      <c r="B6" s="2"/>
      <c r="C6" s="1"/>
      <c r="D6" s="99"/>
      <c r="E6" s="99"/>
      <c r="F6" s="99"/>
      <c r="G6" s="7" t="s">
        <v>6</v>
      </c>
      <c r="H6" s="2" t="s">
        <v>5</v>
      </c>
    </row>
    <row r="7" spans="1:8" ht="32.25" customHeight="1">
      <c r="A7" s="1"/>
      <c r="B7" s="2"/>
      <c r="C7" s="2"/>
      <c r="D7" s="99"/>
      <c r="E7" s="99"/>
      <c r="F7" s="99"/>
      <c r="G7" s="7" t="s">
        <v>7</v>
      </c>
      <c r="H7" s="2" t="s">
        <v>428</v>
      </c>
    </row>
    <row r="8" spans="1:8" ht="38.25" customHeight="1">
      <c r="A8" s="1"/>
      <c r="B8" s="2"/>
      <c r="C8" s="2"/>
      <c r="D8" s="99"/>
      <c r="E8" s="99"/>
      <c r="F8" s="99"/>
      <c r="G8" s="102"/>
      <c r="H8" s="103"/>
    </row>
    <row r="9" spans="1:8" ht="30.75">
      <c r="A9" s="106" t="s">
        <v>8</v>
      </c>
      <c r="B9" s="107"/>
      <c r="C9" s="107"/>
      <c r="D9" s="7" t="s">
        <v>9</v>
      </c>
      <c r="E9" s="2"/>
      <c r="F9" s="112" t="s">
        <v>429</v>
      </c>
      <c r="G9" s="2"/>
      <c r="H9" s="2"/>
    </row>
    <row r="10" spans="1:8" ht="31.5" thickBot="1">
      <c r="A10" s="108"/>
      <c r="B10" s="108"/>
      <c r="C10" s="108"/>
      <c r="D10" s="9" t="s">
        <v>10</v>
      </c>
      <c r="E10" s="10"/>
      <c r="F10" s="8"/>
      <c r="G10" s="10"/>
      <c r="H10" s="10"/>
    </row>
    <row r="11" spans="1:8" ht="24" customHeight="1">
      <c r="A11" s="109" t="s">
        <v>11</v>
      </c>
      <c r="B11" s="111" t="s">
        <v>12</v>
      </c>
      <c r="C11" s="111" t="s">
        <v>13</v>
      </c>
      <c r="D11" s="104" t="s">
        <v>14</v>
      </c>
      <c r="E11" s="104" t="s">
        <v>15</v>
      </c>
      <c r="F11" s="104" t="s">
        <v>16</v>
      </c>
      <c r="G11" s="104" t="s">
        <v>17</v>
      </c>
      <c r="H11" s="96" t="s">
        <v>18</v>
      </c>
    </row>
    <row r="12" spans="1:8" ht="24" customHeight="1">
      <c r="A12" s="110"/>
      <c r="B12" s="105"/>
      <c r="C12" s="105"/>
      <c r="D12" s="105"/>
      <c r="E12" s="105"/>
      <c r="F12" s="105"/>
      <c r="G12" s="105"/>
      <c r="H12" s="97"/>
    </row>
    <row r="13" spans="1:8" ht="24" customHeight="1">
      <c r="A13" s="110"/>
      <c r="B13" s="105"/>
      <c r="C13" s="105"/>
      <c r="D13" s="105"/>
      <c r="E13" s="105"/>
      <c r="F13" s="105"/>
      <c r="G13" s="105"/>
      <c r="H13" s="97"/>
    </row>
    <row r="14" spans="1:8" ht="24" customHeight="1">
      <c r="A14" s="110"/>
      <c r="B14" s="105"/>
      <c r="C14" s="105"/>
      <c r="D14" s="105"/>
      <c r="E14" s="105"/>
      <c r="F14" s="105"/>
      <c r="G14" s="105"/>
      <c r="H14" s="97"/>
    </row>
    <row r="15" spans="1:8" s="19" customFormat="1" ht="29.45" customHeight="1">
      <c r="A15" s="11"/>
      <c r="B15" s="12"/>
      <c r="C15" s="13" t="s">
        <v>19</v>
      </c>
      <c r="D15" s="14"/>
      <c r="E15" s="15"/>
      <c r="F15" s="16"/>
      <c r="G15" s="17"/>
      <c r="H15" s="18"/>
    </row>
    <row r="16" spans="1:8" s="19" customFormat="1" ht="29.45" customHeight="1">
      <c r="A16" s="11"/>
      <c r="B16" s="12"/>
      <c r="C16" s="20" t="s">
        <v>20</v>
      </c>
      <c r="D16" s="14"/>
      <c r="E16" s="15"/>
      <c r="F16" s="16"/>
      <c r="G16" s="17"/>
      <c r="H16" s="18"/>
    </row>
    <row r="17" spans="1:8" s="19" customFormat="1" ht="29.45" customHeight="1">
      <c r="A17" s="11"/>
      <c r="B17" s="12" t="s">
        <v>21</v>
      </c>
      <c r="C17" s="12" t="s">
        <v>22</v>
      </c>
      <c r="D17" s="14"/>
      <c r="E17" s="15"/>
      <c r="F17" s="16"/>
      <c r="G17" s="17"/>
      <c r="H17" s="18"/>
    </row>
    <row r="18" spans="1:8" s="19" customFormat="1" ht="29.45" customHeight="1">
      <c r="A18" s="11"/>
      <c r="B18" s="12" t="s">
        <v>23</v>
      </c>
      <c r="C18" s="12" t="s">
        <v>24</v>
      </c>
      <c r="D18" s="14"/>
      <c r="E18" s="15"/>
      <c r="F18" s="16"/>
      <c r="G18" s="17"/>
      <c r="H18" s="18"/>
    </row>
    <row r="19" spans="1:8" s="19" customFormat="1" ht="29.25" customHeight="1">
      <c r="A19" s="11">
        <v>1</v>
      </c>
      <c r="B19" s="12"/>
      <c r="C19" s="12" t="s">
        <v>25</v>
      </c>
      <c r="D19" s="14" t="s">
        <v>26</v>
      </c>
      <c r="E19" s="15">
        <v>165</v>
      </c>
      <c r="F19" s="95"/>
      <c r="G19" s="21"/>
      <c r="H19" s="22">
        <f>+G19*E19</f>
        <v>0</v>
      </c>
    </row>
    <row r="20" spans="1:8" s="19" customFormat="1" ht="29.45" customHeight="1">
      <c r="A20" s="11"/>
      <c r="B20" s="16"/>
      <c r="C20" s="20" t="s">
        <v>27</v>
      </c>
      <c r="D20" s="14"/>
      <c r="E20" s="15"/>
      <c r="F20" s="21"/>
      <c r="G20" s="23"/>
      <c r="H20" s="22"/>
    </row>
    <row r="21" spans="1:8" s="19" customFormat="1" ht="29.45" customHeight="1">
      <c r="A21" s="11"/>
      <c r="B21" s="12" t="s">
        <v>28</v>
      </c>
      <c r="C21" s="12" t="s">
        <v>29</v>
      </c>
      <c r="D21" s="14"/>
      <c r="E21" s="15"/>
      <c r="F21" s="21"/>
      <c r="G21" s="23"/>
      <c r="H21" s="22"/>
    </row>
    <row r="22" spans="1:8" s="19" customFormat="1" ht="29.45" customHeight="1">
      <c r="A22" s="11"/>
      <c r="B22" s="16" t="s">
        <v>30</v>
      </c>
      <c r="C22" s="12" t="s">
        <v>31</v>
      </c>
      <c r="D22" s="14"/>
      <c r="E22" s="15"/>
      <c r="F22" s="21"/>
      <c r="G22" s="23"/>
      <c r="H22" s="22"/>
    </row>
    <row r="23" spans="1:8" s="19" customFormat="1" ht="29.25" customHeight="1">
      <c r="A23" s="11">
        <v>2</v>
      </c>
      <c r="B23" s="16"/>
      <c r="C23" s="12" t="s">
        <v>32</v>
      </c>
      <c r="D23" s="14" t="s">
        <v>33</v>
      </c>
      <c r="E23" s="15">
        <v>180.9</v>
      </c>
      <c r="F23" s="21"/>
      <c r="G23" s="23"/>
      <c r="H23" s="22">
        <f t="shared" ref="H23:H67" si="0">+G23*E23</f>
        <v>0</v>
      </c>
    </row>
    <row r="24" spans="1:8" s="19" customFormat="1" ht="29.45" customHeight="1">
      <c r="A24" s="11"/>
      <c r="B24" s="16" t="s">
        <v>34</v>
      </c>
      <c r="C24" s="12" t="s">
        <v>35</v>
      </c>
      <c r="D24" s="14"/>
      <c r="E24" s="15"/>
      <c r="F24" s="21"/>
      <c r="G24" s="23"/>
      <c r="H24" s="22"/>
    </row>
    <row r="25" spans="1:8" s="19" customFormat="1" ht="29.45" customHeight="1">
      <c r="A25" s="11">
        <v>3</v>
      </c>
      <c r="B25" s="16" t="s">
        <v>36</v>
      </c>
      <c r="C25" s="12" t="s">
        <v>37</v>
      </c>
      <c r="D25" s="14" t="s">
        <v>33</v>
      </c>
      <c r="E25" s="15">
        <v>350</v>
      </c>
      <c r="F25" s="21"/>
      <c r="G25" s="23"/>
      <c r="H25" s="22">
        <f t="shared" si="0"/>
        <v>0</v>
      </c>
    </row>
    <row r="26" spans="1:8" s="19" customFormat="1" ht="29.45" customHeight="1">
      <c r="A26" s="11"/>
      <c r="B26" s="16" t="s">
        <v>38</v>
      </c>
      <c r="C26" s="12" t="s">
        <v>39</v>
      </c>
      <c r="D26" s="14"/>
      <c r="E26" s="15"/>
      <c r="F26" s="21"/>
      <c r="G26" s="23"/>
      <c r="H26" s="22"/>
    </row>
    <row r="27" spans="1:8" s="19" customFormat="1" ht="29.45" customHeight="1">
      <c r="A27" s="11"/>
      <c r="B27" s="16" t="s">
        <v>40</v>
      </c>
      <c r="C27" s="12" t="s">
        <v>41</v>
      </c>
      <c r="D27" s="14"/>
      <c r="E27" s="15"/>
      <c r="F27" s="21"/>
      <c r="G27" s="23"/>
      <c r="H27" s="22"/>
    </row>
    <row r="28" spans="1:8" s="19" customFormat="1" ht="29.45" customHeight="1">
      <c r="A28" s="11">
        <v>4</v>
      </c>
      <c r="B28" s="12" t="s">
        <v>42</v>
      </c>
      <c r="C28" s="12" t="s">
        <v>43</v>
      </c>
      <c r="D28" s="14" t="s">
        <v>33</v>
      </c>
      <c r="E28" s="15">
        <v>38.5</v>
      </c>
      <c r="F28" s="21"/>
      <c r="G28" s="23"/>
      <c r="H28" s="22">
        <f t="shared" si="0"/>
        <v>0</v>
      </c>
    </row>
    <row r="29" spans="1:8" s="19" customFormat="1" ht="29.45" customHeight="1">
      <c r="A29" s="11">
        <v>5</v>
      </c>
      <c r="B29" s="12" t="s">
        <v>44</v>
      </c>
      <c r="C29" s="12" t="s">
        <v>45</v>
      </c>
      <c r="D29" s="14" t="s">
        <v>33</v>
      </c>
      <c r="E29" s="15">
        <v>52.3</v>
      </c>
      <c r="F29" s="21"/>
      <c r="G29" s="23"/>
      <c r="H29" s="22">
        <f t="shared" si="0"/>
        <v>0</v>
      </c>
    </row>
    <row r="30" spans="1:8" s="19" customFormat="1" ht="29.45" customHeight="1">
      <c r="A30" s="11">
        <v>6</v>
      </c>
      <c r="B30" s="16" t="s">
        <v>46</v>
      </c>
      <c r="C30" s="12" t="s">
        <v>47</v>
      </c>
      <c r="D30" s="14" t="s">
        <v>33</v>
      </c>
      <c r="E30" s="15">
        <v>90.8</v>
      </c>
      <c r="F30" s="21"/>
      <c r="G30" s="23"/>
      <c r="H30" s="22">
        <f t="shared" si="0"/>
        <v>0</v>
      </c>
    </row>
    <row r="31" spans="1:8" s="19" customFormat="1" ht="29.45" customHeight="1">
      <c r="A31" s="11">
        <v>7</v>
      </c>
      <c r="B31" s="16" t="s">
        <v>48</v>
      </c>
      <c r="C31" s="12" t="s">
        <v>49</v>
      </c>
      <c r="D31" s="14" t="s">
        <v>33</v>
      </c>
      <c r="E31" s="15">
        <v>115</v>
      </c>
      <c r="F31" s="21"/>
      <c r="G31" s="23"/>
      <c r="H31" s="22">
        <f t="shared" si="0"/>
        <v>0</v>
      </c>
    </row>
    <row r="32" spans="1:8" s="19" customFormat="1" ht="29.45" customHeight="1">
      <c r="A32" s="11">
        <v>8</v>
      </c>
      <c r="B32" s="16" t="s">
        <v>48</v>
      </c>
      <c r="C32" s="12" t="s">
        <v>50</v>
      </c>
      <c r="D32" s="14" t="s">
        <v>33</v>
      </c>
      <c r="E32" s="15">
        <v>345</v>
      </c>
      <c r="F32" s="21"/>
      <c r="G32" s="23"/>
      <c r="H32" s="22">
        <f t="shared" si="0"/>
        <v>0</v>
      </c>
    </row>
    <row r="33" spans="1:8" s="19" customFormat="1" ht="29.25" customHeight="1">
      <c r="A33" s="11"/>
      <c r="B33" s="16" t="s">
        <v>51</v>
      </c>
      <c r="C33" s="12" t="s">
        <v>52</v>
      </c>
      <c r="D33" s="14"/>
      <c r="E33" s="15"/>
      <c r="F33" s="21"/>
      <c r="G33" s="23"/>
      <c r="H33" s="22"/>
    </row>
    <row r="34" spans="1:8" s="19" customFormat="1" ht="29.45" customHeight="1">
      <c r="A34" s="11">
        <v>9</v>
      </c>
      <c r="B34" s="16" t="s">
        <v>53</v>
      </c>
      <c r="C34" s="12" t="s">
        <v>54</v>
      </c>
      <c r="D34" s="14" t="s">
        <v>55</v>
      </c>
      <c r="E34" s="15">
        <v>51456</v>
      </c>
      <c r="F34" s="15"/>
      <c r="G34" s="23"/>
      <c r="H34" s="22">
        <f t="shared" si="0"/>
        <v>0</v>
      </c>
    </row>
    <row r="35" spans="1:8" s="19" customFormat="1" ht="29.45" customHeight="1">
      <c r="A35" s="11">
        <v>10</v>
      </c>
      <c r="B35" s="16"/>
      <c r="C35" s="12" t="s">
        <v>56</v>
      </c>
      <c r="D35" s="14" t="s">
        <v>33</v>
      </c>
      <c r="E35" s="15">
        <v>14.3</v>
      </c>
      <c r="F35" s="15"/>
      <c r="G35" s="23"/>
      <c r="H35" s="22">
        <f t="shared" si="0"/>
        <v>0</v>
      </c>
    </row>
    <row r="36" spans="1:8" s="19" customFormat="1" ht="29.45" customHeight="1">
      <c r="A36" s="11"/>
      <c r="B36" s="12"/>
      <c r="C36" s="20" t="s">
        <v>57</v>
      </c>
      <c r="D36" s="12" t="s">
        <v>58</v>
      </c>
      <c r="E36" s="15"/>
      <c r="F36" s="21"/>
      <c r="G36" s="23"/>
      <c r="H36" s="22"/>
    </row>
    <row r="37" spans="1:8" s="19" customFormat="1" ht="29.45" customHeight="1">
      <c r="A37" s="11"/>
      <c r="B37" s="12" t="s">
        <v>38</v>
      </c>
      <c r="C37" s="12" t="s">
        <v>39</v>
      </c>
      <c r="D37" s="14"/>
      <c r="E37" s="15"/>
      <c r="F37" s="21"/>
      <c r="G37" s="23"/>
      <c r="H37" s="22"/>
    </row>
    <row r="38" spans="1:8" s="19" customFormat="1" ht="29.45" customHeight="1">
      <c r="A38" s="24"/>
      <c r="B38" s="12" t="s">
        <v>40</v>
      </c>
      <c r="C38" s="12" t="s">
        <v>41</v>
      </c>
      <c r="D38" s="16"/>
      <c r="E38" s="15"/>
      <c r="F38" s="21"/>
      <c r="G38" s="23"/>
      <c r="H38" s="22"/>
    </row>
    <row r="39" spans="1:8" s="19" customFormat="1" ht="29.45" customHeight="1">
      <c r="A39" s="11">
        <v>11</v>
      </c>
      <c r="B39" s="12" t="s">
        <v>59</v>
      </c>
      <c r="C39" s="12" t="s">
        <v>60</v>
      </c>
      <c r="D39" s="14" t="s">
        <v>33</v>
      </c>
      <c r="E39" s="15">
        <v>50.2</v>
      </c>
      <c r="F39" s="16"/>
      <c r="G39" s="23"/>
      <c r="H39" s="22">
        <f t="shared" si="0"/>
        <v>0</v>
      </c>
    </row>
    <row r="40" spans="1:8" s="25" customFormat="1" ht="29.45" customHeight="1">
      <c r="A40" s="11">
        <v>12</v>
      </c>
      <c r="B40" s="12"/>
      <c r="C40" s="12" t="s">
        <v>61</v>
      </c>
      <c r="D40" s="14" t="s">
        <v>33</v>
      </c>
      <c r="E40" s="15">
        <v>211</v>
      </c>
      <c r="F40" s="15"/>
      <c r="G40" s="23"/>
      <c r="H40" s="22">
        <f t="shared" si="0"/>
        <v>0</v>
      </c>
    </row>
    <row r="41" spans="1:8" s="25" customFormat="1" ht="29.45" customHeight="1">
      <c r="A41" s="11">
        <v>13</v>
      </c>
      <c r="B41" s="12" t="s">
        <v>53</v>
      </c>
      <c r="C41" s="12" t="s">
        <v>62</v>
      </c>
      <c r="D41" s="14" t="s">
        <v>55</v>
      </c>
      <c r="E41" s="15">
        <v>80</v>
      </c>
      <c r="F41" s="15"/>
      <c r="G41" s="23"/>
      <c r="H41" s="22">
        <f t="shared" si="0"/>
        <v>0</v>
      </c>
    </row>
    <row r="42" spans="1:8" s="25" customFormat="1" ht="29.45" customHeight="1">
      <c r="A42" s="11"/>
      <c r="B42" s="12"/>
      <c r="C42" s="12" t="s">
        <v>63</v>
      </c>
      <c r="D42" s="16"/>
      <c r="E42" s="15"/>
      <c r="F42" s="15"/>
      <c r="G42" s="23"/>
      <c r="H42" s="22"/>
    </row>
    <row r="43" spans="1:8" s="19" customFormat="1" ht="29.45" customHeight="1">
      <c r="A43" s="11"/>
      <c r="B43" s="26" t="s">
        <v>51</v>
      </c>
      <c r="C43" s="12" t="s">
        <v>52</v>
      </c>
      <c r="D43" s="14"/>
      <c r="E43" s="15"/>
      <c r="F43" s="15"/>
      <c r="G43" s="23"/>
      <c r="H43" s="22"/>
    </row>
    <row r="44" spans="1:8" s="19" customFormat="1" ht="29.45" customHeight="1">
      <c r="A44" s="11">
        <v>14</v>
      </c>
      <c r="B44" s="26" t="s">
        <v>53</v>
      </c>
      <c r="C44" s="12" t="s">
        <v>54</v>
      </c>
      <c r="D44" s="14" t="s">
        <v>55</v>
      </c>
      <c r="E44" s="15">
        <v>26115</v>
      </c>
      <c r="F44" s="15"/>
      <c r="G44" s="23"/>
      <c r="H44" s="22">
        <f t="shared" si="0"/>
        <v>0</v>
      </c>
    </row>
    <row r="45" spans="1:8" s="19" customFormat="1" ht="29.45" customHeight="1">
      <c r="A45" s="11"/>
      <c r="B45" s="26" t="s">
        <v>64</v>
      </c>
      <c r="C45" s="12" t="s">
        <v>65</v>
      </c>
      <c r="D45" s="14"/>
      <c r="E45" s="15"/>
      <c r="F45" s="15"/>
      <c r="G45" s="23"/>
      <c r="H45" s="22"/>
    </row>
    <row r="46" spans="1:8" s="19" customFormat="1" ht="29.45" customHeight="1">
      <c r="A46" s="11">
        <v>15</v>
      </c>
      <c r="B46" s="26" t="s">
        <v>66</v>
      </c>
      <c r="C46" s="12" t="s">
        <v>67</v>
      </c>
      <c r="D46" s="14" t="s">
        <v>68</v>
      </c>
      <c r="E46" s="15">
        <v>123.7</v>
      </c>
      <c r="F46" s="15"/>
      <c r="G46" s="23"/>
      <c r="H46" s="22">
        <f t="shared" si="0"/>
        <v>0</v>
      </c>
    </row>
    <row r="47" spans="1:8" s="19" customFormat="1" ht="29.45" customHeight="1">
      <c r="A47" s="11">
        <v>16</v>
      </c>
      <c r="B47" s="26"/>
      <c r="C47" s="12" t="s">
        <v>69</v>
      </c>
      <c r="D47" s="14" t="s">
        <v>55</v>
      </c>
      <c r="E47" s="15">
        <v>190</v>
      </c>
      <c r="F47" s="15"/>
      <c r="G47" s="23"/>
      <c r="H47" s="22">
        <f t="shared" si="0"/>
        <v>0</v>
      </c>
    </row>
    <row r="48" spans="1:8" s="19" customFormat="1" ht="29.45" customHeight="1">
      <c r="A48" s="11">
        <v>17</v>
      </c>
      <c r="B48" s="26"/>
      <c r="C48" s="12" t="s">
        <v>70</v>
      </c>
      <c r="D48" s="14" t="s">
        <v>55</v>
      </c>
      <c r="E48" s="15">
        <v>804</v>
      </c>
      <c r="F48" s="15"/>
      <c r="G48" s="23"/>
      <c r="H48" s="22">
        <f t="shared" si="0"/>
        <v>0</v>
      </c>
    </row>
    <row r="49" spans="1:8" s="27" customFormat="1" ht="29.45" customHeight="1">
      <c r="A49" s="11">
        <v>18</v>
      </c>
      <c r="B49" s="16" t="s">
        <v>71</v>
      </c>
      <c r="C49" s="12" t="s">
        <v>72</v>
      </c>
      <c r="D49" s="14" t="s">
        <v>33</v>
      </c>
      <c r="E49" s="15">
        <v>119.7</v>
      </c>
      <c r="F49" s="15"/>
      <c r="G49" s="23"/>
      <c r="H49" s="22">
        <f t="shared" si="0"/>
        <v>0</v>
      </c>
    </row>
    <row r="50" spans="1:8" s="27" customFormat="1" ht="31.7" customHeight="1">
      <c r="A50" s="11">
        <v>19</v>
      </c>
      <c r="B50" s="16"/>
      <c r="C50" s="12" t="s">
        <v>73</v>
      </c>
      <c r="D50" s="14" t="s">
        <v>33</v>
      </c>
      <c r="E50" s="15">
        <v>168.3</v>
      </c>
      <c r="F50" s="15"/>
      <c r="G50" s="23"/>
      <c r="H50" s="22">
        <f t="shared" si="0"/>
        <v>0</v>
      </c>
    </row>
    <row r="51" spans="1:8" s="27" customFormat="1" ht="29.45" customHeight="1">
      <c r="A51" s="11"/>
      <c r="B51" s="12" t="s">
        <v>74</v>
      </c>
      <c r="C51" s="12" t="s">
        <v>54</v>
      </c>
      <c r="D51" s="28"/>
      <c r="E51" s="15"/>
      <c r="F51" s="15"/>
      <c r="G51" s="23"/>
      <c r="H51" s="22"/>
    </row>
    <row r="52" spans="1:8" s="27" customFormat="1" ht="29.45" customHeight="1">
      <c r="A52" s="11">
        <v>20</v>
      </c>
      <c r="B52" s="12" t="s">
        <v>75</v>
      </c>
      <c r="C52" s="12" t="s">
        <v>76</v>
      </c>
      <c r="D52" s="14" t="s">
        <v>55</v>
      </c>
      <c r="E52" s="15">
        <v>20774</v>
      </c>
      <c r="F52" s="15"/>
      <c r="G52" s="23"/>
      <c r="H52" s="22">
        <f t="shared" si="0"/>
        <v>0</v>
      </c>
    </row>
    <row r="53" spans="1:8" s="27" customFormat="1" ht="29.45" customHeight="1">
      <c r="A53" s="11"/>
      <c r="B53" s="12" t="s">
        <v>77</v>
      </c>
      <c r="C53" s="12" t="s">
        <v>78</v>
      </c>
      <c r="D53" s="14"/>
      <c r="E53" s="15"/>
      <c r="F53" s="15"/>
      <c r="G53" s="23"/>
      <c r="H53" s="22"/>
    </row>
    <row r="54" spans="1:8" s="27" customFormat="1" ht="29.45" customHeight="1">
      <c r="A54" s="11">
        <v>21</v>
      </c>
      <c r="B54" s="12"/>
      <c r="C54" s="12" t="s">
        <v>79</v>
      </c>
      <c r="D54" s="14" t="s">
        <v>55</v>
      </c>
      <c r="E54" s="15">
        <v>245</v>
      </c>
      <c r="F54" s="15"/>
      <c r="G54" s="23"/>
      <c r="H54" s="22">
        <f t="shared" si="0"/>
        <v>0</v>
      </c>
    </row>
    <row r="55" spans="1:8" s="27" customFormat="1" ht="29.45" customHeight="1">
      <c r="A55" s="11">
        <v>22</v>
      </c>
      <c r="B55" s="12"/>
      <c r="C55" s="12" t="s">
        <v>80</v>
      </c>
      <c r="D55" s="14" t="s">
        <v>55</v>
      </c>
      <c r="E55" s="15">
        <v>17798</v>
      </c>
      <c r="F55" s="15"/>
      <c r="G55" s="23"/>
      <c r="H55" s="22">
        <f t="shared" si="0"/>
        <v>0</v>
      </c>
    </row>
    <row r="56" spans="1:8" s="19" customFormat="1" ht="30.75">
      <c r="A56" s="11">
        <v>23</v>
      </c>
      <c r="B56" s="16" t="s">
        <v>81</v>
      </c>
      <c r="C56" s="12" t="s">
        <v>82</v>
      </c>
      <c r="D56" s="14" t="s">
        <v>83</v>
      </c>
      <c r="E56" s="15">
        <v>125.7</v>
      </c>
      <c r="F56" s="15"/>
      <c r="G56" s="23"/>
      <c r="H56" s="22">
        <f t="shared" si="0"/>
        <v>0</v>
      </c>
    </row>
    <row r="57" spans="1:8" s="19" customFormat="1" ht="29.45" customHeight="1">
      <c r="A57" s="11"/>
      <c r="B57" s="26" t="s">
        <v>84</v>
      </c>
      <c r="C57" s="12" t="s">
        <v>85</v>
      </c>
      <c r="D57" s="14"/>
      <c r="E57" s="15"/>
      <c r="F57" s="15"/>
      <c r="G57" s="23"/>
      <c r="H57" s="22"/>
    </row>
    <row r="58" spans="1:8" s="19" customFormat="1" ht="29.45" customHeight="1">
      <c r="A58" s="11">
        <v>24</v>
      </c>
      <c r="B58" s="26" t="s">
        <v>86</v>
      </c>
      <c r="C58" s="12" t="s">
        <v>87</v>
      </c>
      <c r="D58" s="14" t="s">
        <v>88</v>
      </c>
      <c r="E58" s="15">
        <v>162</v>
      </c>
      <c r="F58" s="15"/>
      <c r="G58" s="23"/>
      <c r="H58" s="22">
        <f t="shared" si="0"/>
        <v>0</v>
      </c>
    </row>
    <row r="59" spans="1:8" s="19" customFormat="1" ht="29.45" customHeight="1">
      <c r="A59" s="11"/>
      <c r="B59" s="16"/>
      <c r="C59" s="20" t="s">
        <v>89</v>
      </c>
      <c r="D59" s="14"/>
      <c r="E59" s="15"/>
      <c r="F59" s="15"/>
      <c r="G59" s="23"/>
      <c r="H59" s="22"/>
    </row>
    <row r="60" spans="1:8" s="19" customFormat="1" ht="29.45" customHeight="1">
      <c r="A60" s="11"/>
      <c r="B60" s="12" t="s">
        <v>38</v>
      </c>
      <c r="C60" s="12" t="s">
        <v>39</v>
      </c>
      <c r="D60" s="14"/>
      <c r="E60" s="15"/>
      <c r="F60" s="15"/>
      <c r="G60" s="23"/>
      <c r="H60" s="22"/>
    </row>
    <row r="61" spans="1:8" s="19" customFormat="1" ht="29.45" customHeight="1">
      <c r="A61" s="11"/>
      <c r="B61" s="12" t="s">
        <v>40</v>
      </c>
      <c r="C61" s="12" t="s">
        <v>41</v>
      </c>
      <c r="D61" s="14"/>
      <c r="E61" s="15"/>
      <c r="F61" s="15"/>
      <c r="G61" s="23"/>
      <c r="H61" s="22"/>
    </row>
    <row r="62" spans="1:8" s="19" customFormat="1" ht="29.45" customHeight="1">
      <c r="A62" s="11">
        <v>25</v>
      </c>
      <c r="B62" s="12" t="s">
        <v>90</v>
      </c>
      <c r="C62" s="12" t="s">
        <v>91</v>
      </c>
      <c r="D62" s="14" t="s">
        <v>33</v>
      </c>
      <c r="E62" s="15">
        <v>18.600000000000001</v>
      </c>
      <c r="F62" s="15"/>
      <c r="G62" s="23"/>
      <c r="H62" s="22">
        <f t="shared" si="0"/>
        <v>0</v>
      </c>
    </row>
    <row r="63" spans="1:8" s="19" customFormat="1" ht="29.45" customHeight="1">
      <c r="A63" s="11">
        <v>26</v>
      </c>
      <c r="B63" s="12"/>
      <c r="C63" s="12" t="s">
        <v>92</v>
      </c>
      <c r="D63" s="14" t="s">
        <v>55</v>
      </c>
      <c r="E63" s="15">
        <v>4272</v>
      </c>
      <c r="F63" s="15"/>
      <c r="G63" s="23"/>
      <c r="H63" s="22">
        <f t="shared" si="0"/>
        <v>0</v>
      </c>
    </row>
    <row r="64" spans="1:8" s="19" customFormat="1" ht="29.45" customHeight="1">
      <c r="A64" s="11"/>
      <c r="B64" s="12" t="s">
        <v>93</v>
      </c>
      <c r="C64" s="12" t="s">
        <v>94</v>
      </c>
      <c r="D64" s="14"/>
      <c r="E64" s="15"/>
      <c r="F64" s="15"/>
      <c r="G64" s="23"/>
      <c r="H64" s="22"/>
    </row>
    <row r="65" spans="1:193" s="19" customFormat="1" ht="29.45" customHeight="1">
      <c r="A65" s="11"/>
      <c r="B65" s="12" t="s">
        <v>95</v>
      </c>
      <c r="C65" s="12" t="s">
        <v>96</v>
      </c>
      <c r="D65" s="14"/>
      <c r="E65" s="15"/>
      <c r="F65" s="15"/>
      <c r="G65" s="23"/>
      <c r="H65" s="22"/>
    </row>
    <row r="66" spans="1:193" s="19" customFormat="1" ht="29.45" customHeight="1">
      <c r="A66" s="11">
        <v>27</v>
      </c>
      <c r="B66" s="12" t="s">
        <v>97</v>
      </c>
      <c r="C66" s="12" t="s">
        <v>98</v>
      </c>
      <c r="D66" s="14" t="s">
        <v>26</v>
      </c>
      <c r="E66" s="15">
        <v>128.1</v>
      </c>
      <c r="F66" s="15"/>
      <c r="G66" s="23"/>
      <c r="H66" s="22">
        <f t="shared" si="0"/>
        <v>0</v>
      </c>
    </row>
    <row r="67" spans="1:193" s="19" customFormat="1" ht="29.45" customHeight="1">
      <c r="A67" s="11">
        <v>28</v>
      </c>
      <c r="B67" s="12"/>
      <c r="C67" s="12" t="s">
        <v>99</v>
      </c>
      <c r="D67" s="14" t="s">
        <v>100</v>
      </c>
      <c r="E67" s="15">
        <v>3200</v>
      </c>
      <c r="F67" s="15"/>
      <c r="G67" s="17"/>
      <c r="H67" s="22">
        <f t="shared" si="0"/>
        <v>0</v>
      </c>
    </row>
    <row r="68" spans="1:193" s="19" customFormat="1" ht="29.45" customHeight="1">
      <c r="A68" s="11">
        <v>29</v>
      </c>
      <c r="B68" s="12"/>
      <c r="C68" s="12" t="s">
        <v>101</v>
      </c>
      <c r="D68" s="14" t="s">
        <v>33</v>
      </c>
      <c r="E68" s="15">
        <v>2356</v>
      </c>
      <c r="F68" s="15"/>
      <c r="G68" s="17"/>
      <c r="H68" s="22">
        <f>+G68*E68</f>
        <v>0</v>
      </c>
    </row>
    <row r="69" spans="1:193" s="19" customFormat="1" ht="29.45" customHeight="1">
      <c r="A69" s="11"/>
      <c r="B69" s="12"/>
      <c r="C69" s="12"/>
      <c r="D69" s="14"/>
      <c r="E69" s="15"/>
      <c r="F69" s="15"/>
      <c r="G69" s="17"/>
      <c r="H69" s="30">
        <f>SUM(H18:H68)</f>
        <v>0</v>
      </c>
    </row>
    <row r="70" spans="1:193" s="19" customFormat="1" ht="29.45" customHeight="1">
      <c r="A70" s="11"/>
      <c r="B70" s="31"/>
      <c r="C70" s="13" t="s">
        <v>102</v>
      </c>
      <c r="D70" s="13"/>
      <c r="E70" s="16"/>
      <c r="F70" s="16"/>
      <c r="G70" s="32"/>
      <c r="H70" s="33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</row>
    <row r="71" spans="1:193" s="19" customFormat="1" ht="29.45" customHeight="1">
      <c r="A71" s="11"/>
      <c r="B71" s="12" t="s">
        <v>103</v>
      </c>
      <c r="C71" s="20" t="s">
        <v>104</v>
      </c>
      <c r="D71" s="14"/>
      <c r="E71" s="34"/>
      <c r="F71" s="34"/>
      <c r="G71" s="17"/>
      <c r="H71" s="2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</row>
    <row r="72" spans="1:193" s="19" customFormat="1" ht="29.45" customHeight="1">
      <c r="A72" s="11">
        <v>30</v>
      </c>
      <c r="B72" s="12" t="s">
        <v>105</v>
      </c>
      <c r="C72" s="12" t="s">
        <v>106</v>
      </c>
      <c r="D72" s="14" t="s">
        <v>107</v>
      </c>
      <c r="E72" s="15">
        <v>13.5</v>
      </c>
      <c r="F72" s="15"/>
      <c r="G72" s="17"/>
      <c r="H72" s="22">
        <f>+G72*E72</f>
        <v>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</row>
    <row r="73" spans="1:193" s="19" customFormat="1" ht="29.45" customHeight="1">
      <c r="A73" s="11"/>
      <c r="B73" s="12" t="s">
        <v>108</v>
      </c>
      <c r="C73" s="35" t="s">
        <v>109</v>
      </c>
      <c r="D73" s="36"/>
      <c r="E73" s="15"/>
      <c r="F73" s="15"/>
      <c r="G73" s="17"/>
      <c r="H73" s="22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</row>
    <row r="74" spans="1:193" s="19" customFormat="1" ht="29.45" customHeight="1">
      <c r="A74" s="11"/>
      <c r="B74" s="12" t="s">
        <v>110</v>
      </c>
      <c r="C74" s="12" t="s">
        <v>111</v>
      </c>
      <c r="D74" s="12"/>
      <c r="E74" s="15"/>
      <c r="F74" s="15"/>
      <c r="G74" s="17"/>
      <c r="H74" s="22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</row>
    <row r="75" spans="1:193" s="19" customFormat="1" ht="29.45" customHeight="1">
      <c r="A75" s="11">
        <v>31</v>
      </c>
      <c r="B75" s="12" t="s">
        <v>112</v>
      </c>
      <c r="C75" s="12" t="s">
        <v>113</v>
      </c>
      <c r="D75" s="37" t="s">
        <v>33</v>
      </c>
      <c r="E75" s="15">
        <f>8823-90-95-99-914-1431</f>
        <v>6194</v>
      </c>
      <c r="F75" s="15"/>
      <c r="G75" s="17"/>
      <c r="H75" s="22">
        <f>+G75*E75</f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</row>
    <row r="76" spans="1:193" s="19" customFormat="1" ht="29.45" customHeight="1">
      <c r="A76" s="11">
        <v>32</v>
      </c>
      <c r="B76" s="31" t="s">
        <v>114</v>
      </c>
      <c r="C76" s="12" t="s">
        <v>115</v>
      </c>
      <c r="D76" s="37" t="s">
        <v>33</v>
      </c>
      <c r="E76" s="15">
        <f>19612-2503-2108-66</f>
        <v>14935</v>
      </c>
      <c r="F76" s="15"/>
      <c r="G76" s="17"/>
      <c r="H76" s="22">
        <f>+G76*E76</f>
        <v>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</row>
    <row r="77" spans="1:193" s="19" customFormat="1" ht="29.45" customHeight="1">
      <c r="A77" s="11"/>
      <c r="B77" s="12" t="s">
        <v>116</v>
      </c>
      <c r="C77" s="38" t="s">
        <v>117</v>
      </c>
      <c r="D77" s="39"/>
      <c r="E77" s="15"/>
      <c r="F77" s="15"/>
      <c r="G77" s="17"/>
      <c r="H77" s="22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</row>
    <row r="78" spans="1:193" s="19" customFormat="1" ht="29.45" customHeight="1">
      <c r="A78" s="11"/>
      <c r="B78" s="12" t="s">
        <v>118</v>
      </c>
      <c r="C78" s="12" t="s">
        <v>119</v>
      </c>
      <c r="D78" s="12"/>
      <c r="E78" s="15"/>
      <c r="F78" s="15"/>
      <c r="G78" s="17"/>
      <c r="H78" s="22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</row>
    <row r="79" spans="1:193" s="19" customFormat="1" ht="29.45" customHeight="1">
      <c r="A79" s="11">
        <v>33</v>
      </c>
      <c r="B79" s="12" t="s">
        <v>120</v>
      </c>
      <c r="C79" s="12" t="s">
        <v>121</v>
      </c>
      <c r="D79" s="14" t="s">
        <v>33</v>
      </c>
      <c r="E79" s="15">
        <f>31491.6-2866-2959-358-320-296</f>
        <v>24692.6</v>
      </c>
      <c r="F79" s="15"/>
      <c r="G79" s="17"/>
      <c r="H79" s="22">
        <f>+G79*E79</f>
        <v>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</row>
    <row r="80" spans="1:193" s="19" customFormat="1" ht="29.45" customHeight="1">
      <c r="A80" s="11"/>
      <c r="B80" s="42"/>
      <c r="C80" s="12"/>
      <c r="D80" s="14"/>
      <c r="E80" s="34"/>
      <c r="F80" s="32"/>
      <c r="G80" s="17"/>
      <c r="H80" s="2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</row>
    <row r="81" spans="1:193" s="19" customFormat="1" ht="29.45" customHeight="1">
      <c r="A81" s="11"/>
      <c r="B81" s="12" t="s">
        <v>123</v>
      </c>
      <c r="C81" s="12" t="s">
        <v>124</v>
      </c>
      <c r="D81" s="14"/>
      <c r="E81" s="15"/>
      <c r="F81" s="15"/>
      <c r="G81" s="17"/>
      <c r="H81" s="22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</row>
    <row r="82" spans="1:193" s="19" customFormat="1" ht="29.45" customHeight="1">
      <c r="A82" s="11">
        <v>34</v>
      </c>
      <c r="B82" s="12" t="s">
        <v>125</v>
      </c>
      <c r="C82" s="12" t="s">
        <v>126</v>
      </c>
      <c r="D82" s="14" t="s">
        <v>33</v>
      </c>
      <c r="E82" s="15">
        <v>10000</v>
      </c>
      <c r="F82" s="15"/>
      <c r="G82" s="17"/>
      <c r="H82" s="22">
        <f>+G82*E82</f>
        <v>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</row>
    <row r="83" spans="1:193" s="19" customFormat="1" ht="29.45" customHeight="1">
      <c r="A83" s="11">
        <v>35</v>
      </c>
      <c r="B83" s="42" t="s">
        <v>127</v>
      </c>
      <c r="C83" s="12" t="s">
        <v>122</v>
      </c>
      <c r="D83" s="14" t="s">
        <v>33</v>
      </c>
      <c r="E83" s="15">
        <v>25000</v>
      </c>
      <c r="F83" s="32"/>
      <c r="G83" s="17"/>
      <c r="H83" s="22">
        <f>+G83*E83</f>
        <v>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</row>
    <row r="84" spans="1:193" s="19" customFormat="1" ht="29.45" customHeight="1">
      <c r="A84" s="11"/>
      <c r="B84" s="42" t="s">
        <v>128</v>
      </c>
      <c r="C84" s="12" t="s">
        <v>129</v>
      </c>
      <c r="D84" s="14"/>
      <c r="E84" s="34"/>
      <c r="F84" s="32"/>
      <c r="G84" s="17"/>
      <c r="H84" s="22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</row>
    <row r="85" spans="1:193" s="19" customFormat="1" ht="29.45" customHeight="1">
      <c r="A85" s="11">
        <v>36</v>
      </c>
      <c r="B85" s="42" t="s">
        <v>130</v>
      </c>
      <c r="C85" s="12" t="s">
        <v>122</v>
      </c>
      <c r="D85" s="14" t="s">
        <v>33</v>
      </c>
      <c r="E85" s="34">
        <v>8500</v>
      </c>
      <c r="F85" s="32"/>
      <c r="G85" s="17"/>
      <c r="H85" s="22">
        <f>+G85*E85</f>
        <v>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</row>
    <row r="86" spans="1:193" s="19" customFormat="1" ht="29.45" customHeight="1">
      <c r="A86" s="11"/>
      <c r="B86" s="31" t="s">
        <v>131</v>
      </c>
      <c r="C86" s="20" t="s">
        <v>132</v>
      </c>
      <c r="D86" s="14"/>
      <c r="E86" s="15"/>
      <c r="F86" s="15"/>
      <c r="G86" s="17"/>
      <c r="H86" s="22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</row>
    <row r="87" spans="1:193" s="19" customFormat="1" ht="29.45" customHeight="1">
      <c r="A87" s="11"/>
      <c r="B87" s="40" t="s">
        <v>133</v>
      </c>
      <c r="C87" s="12" t="s">
        <v>134</v>
      </c>
      <c r="D87" s="14"/>
      <c r="E87" s="15"/>
      <c r="F87" s="15"/>
      <c r="G87" s="17"/>
      <c r="H87" s="22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</row>
    <row r="88" spans="1:193" s="19" customFormat="1" ht="29.45" customHeight="1">
      <c r="A88" s="11"/>
      <c r="B88" s="12" t="s">
        <v>135</v>
      </c>
      <c r="C88" s="12" t="s">
        <v>136</v>
      </c>
      <c r="D88" s="12"/>
      <c r="E88" s="15"/>
      <c r="F88" s="15"/>
      <c r="G88" s="17"/>
      <c r="H88" s="22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</row>
    <row r="89" spans="1:193" s="19" customFormat="1" ht="29.45" customHeight="1">
      <c r="A89" s="11">
        <v>37</v>
      </c>
      <c r="B89" s="12" t="s">
        <v>137</v>
      </c>
      <c r="C89" s="12" t="s">
        <v>138</v>
      </c>
      <c r="D89" s="14" t="s">
        <v>33</v>
      </c>
      <c r="E89" s="15">
        <f>E96+E97+E98+E107+E103+E104-E79</f>
        <v>209075.03</v>
      </c>
      <c r="F89" s="15"/>
      <c r="G89" s="17"/>
      <c r="H89" s="22">
        <f>+G89*E89</f>
        <v>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</row>
    <row r="90" spans="1:193" s="19" customFormat="1" ht="29.45" customHeight="1">
      <c r="A90" s="11"/>
      <c r="B90" s="12" t="s">
        <v>139</v>
      </c>
      <c r="C90" s="20" t="s">
        <v>140</v>
      </c>
      <c r="D90" s="12"/>
      <c r="E90" s="15"/>
      <c r="F90" s="15"/>
      <c r="G90" s="17"/>
      <c r="H90" s="22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</row>
    <row r="91" spans="1:193" s="19" customFormat="1" ht="29.45" customHeight="1">
      <c r="A91" s="11"/>
      <c r="B91" s="12" t="s">
        <v>141</v>
      </c>
      <c r="C91" s="12" t="s">
        <v>142</v>
      </c>
      <c r="D91" s="12"/>
      <c r="E91" s="15"/>
      <c r="F91" s="15"/>
      <c r="G91" s="17"/>
      <c r="H91" s="22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</row>
    <row r="92" spans="1:193" s="19" customFormat="1" ht="29.45" customHeight="1">
      <c r="A92" s="11"/>
      <c r="B92" s="12" t="s">
        <v>143</v>
      </c>
      <c r="C92" s="12" t="s">
        <v>144</v>
      </c>
      <c r="D92" s="12"/>
      <c r="E92" s="15"/>
      <c r="F92" s="15"/>
      <c r="G92" s="17"/>
      <c r="H92" s="22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</row>
    <row r="93" spans="1:193" s="19" customFormat="1" ht="29.45" customHeight="1">
      <c r="A93" s="11">
        <v>38</v>
      </c>
      <c r="B93" s="12" t="s">
        <v>145</v>
      </c>
      <c r="C93" s="12" t="s">
        <v>146</v>
      </c>
      <c r="D93" s="14" t="s">
        <v>33</v>
      </c>
      <c r="E93" s="15">
        <f>10033-1017-1215-72</f>
        <v>7729</v>
      </c>
      <c r="F93" s="15"/>
      <c r="G93" s="17"/>
      <c r="H93" s="22">
        <f>+G93*E93</f>
        <v>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</row>
    <row r="94" spans="1:193" s="19" customFormat="1" ht="29.45" customHeight="1">
      <c r="A94" s="11"/>
      <c r="B94" s="12" t="s">
        <v>147</v>
      </c>
      <c r="C94" s="12" t="s">
        <v>148</v>
      </c>
      <c r="D94" s="12"/>
      <c r="E94" s="15"/>
      <c r="F94" s="15"/>
      <c r="G94" s="17"/>
      <c r="H94" s="22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</row>
    <row r="95" spans="1:193" s="19" customFormat="1" ht="29.45" customHeight="1">
      <c r="A95" s="11"/>
      <c r="B95" s="12" t="s">
        <v>149</v>
      </c>
      <c r="C95" s="12" t="s">
        <v>150</v>
      </c>
      <c r="D95" s="12"/>
      <c r="E95" s="15"/>
      <c r="F95" s="15"/>
      <c r="G95" s="17"/>
      <c r="H95" s="22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</row>
    <row r="96" spans="1:193" s="19" customFormat="1" ht="29.45" customHeight="1">
      <c r="A96" s="11">
        <v>39</v>
      </c>
      <c r="B96" s="12" t="s">
        <v>151</v>
      </c>
      <c r="C96" s="12" t="s">
        <v>152</v>
      </c>
      <c r="D96" s="14" t="s">
        <v>33</v>
      </c>
      <c r="E96" s="15">
        <f>171522-54-59-82-5362-12223</f>
        <v>153742</v>
      </c>
      <c r="F96" s="15"/>
      <c r="G96" s="17"/>
      <c r="H96" s="22">
        <f>+G96*E96</f>
        <v>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</row>
    <row r="97" spans="1:193" s="19" customFormat="1" ht="29.45" customHeight="1">
      <c r="A97" s="11">
        <v>40</v>
      </c>
      <c r="B97" s="12" t="s">
        <v>153</v>
      </c>
      <c r="C97" s="12" t="s">
        <v>154</v>
      </c>
      <c r="D97" s="14" t="s">
        <v>33</v>
      </c>
      <c r="E97" s="15">
        <f>26325.85-3212-4362-108-108-138</f>
        <v>18397.849999999999</v>
      </c>
      <c r="F97" s="15"/>
      <c r="G97" s="17"/>
      <c r="H97" s="22">
        <f>+G97*E97</f>
        <v>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</row>
    <row r="98" spans="1:193" s="19" customFormat="1" ht="29.25" customHeight="1">
      <c r="A98" s="11">
        <v>41</v>
      </c>
      <c r="B98" s="12" t="s">
        <v>155</v>
      </c>
      <c r="C98" s="12" t="s">
        <v>156</v>
      </c>
      <c r="D98" s="14" t="s">
        <v>33</v>
      </c>
      <c r="E98" s="15">
        <f>16335-78-61-61-2533-2400</f>
        <v>11202</v>
      </c>
      <c r="F98" s="15"/>
      <c r="G98" s="17"/>
      <c r="H98" s="22">
        <f>+G98*E98</f>
        <v>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</row>
    <row r="99" spans="1:193" s="19" customFormat="1" ht="29.45" customHeight="1">
      <c r="A99" s="11"/>
      <c r="B99" s="12" t="s">
        <v>157</v>
      </c>
      <c r="C99" s="12" t="s">
        <v>158</v>
      </c>
      <c r="D99" s="14"/>
      <c r="E99" s="15"/>
      <c r="F99" s="15"/>
      <c r="G99" s="17"/>
      <c r="H99" s="22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</row>
    <row r="100" spans="1:193" s="19" customFormat="1" ht="29.45" customHeight="1">
      <c r="A100" s="11">
        <v>42</v>
      </c>
      <c r="B100" s="12"/>
      <c r="C100" s="12" t="s">
        <v>159</v>
      </c>
      <c r="D100" s="14" t="s">
        <v>33</v>
      </c>
      <c r="E100" s="15">
        <v>4000</v>
      </c>
      <c r="F100" s="15"/>
      <c r="G100" s="17"/>
      <c r="H100" s="22">
        <f>+G100*E100</f>
        <v>0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</row>
    <row r="101" spans="1:193" s="19" customFormat="1" ht="29.45" customHeight="1">
      <c r="A101" s="11"/>
      <c r="B101" s="12" t="s">
        <v>160</v>
      </c>
      <c r="C101" s="12" t="s">
        <v>161</v>
      </c>
      <c r="D101" s="14"/>
      <c r="E101" s="15"/>
      <c r="F101" s="15"/>
      <c r="G101" s="17"/>
      <c r="H101" s="22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</row>
    <row r="102" spans="1:193" s="19" customFormat="1" ht="29.45" customHeight="1">
      <c r="A102" s="11"/>
      <c r="B102" s="16"/>
      <c r="C102" s="12" t="s">
        <v>162</v>
      </c>
      <c r="D102" s="14"/>
      <c r="E102" s="15"/>
      <c r="F102" s="15"/>
      <c r="G102" s="17"/>
      <c r="H102" s="22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</row>
    <row r="103" spans="1:193" s="27" customFormat="1" ht="29.45" customHeight="1">
      <c r="A103" s="11">
        <v>43</v>
      </c>
      <c r="B103" s="12" t="s">
        <v>163</v>
      </c>
      <c r="C103" s="12" t="s">
        <v>164</v>
      </c>
      <c r="D103" s="14" t="s">
        <v>33</v>
      </c>
      <c r="E103" s="15">
        <f>23447.78-613-500</f>
        <v>22334.78</v>
      </c>
      <c r="F103" s="15"/>
      <c r="G103" s="17"/>
      <c r="H103" s="22">
        <f>+G103*E103</f>
        <v>0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</row>
    <row r="104" spans="1:193" s="27" customFormat="1" ht="29.45" customHeight="1">
      <c r="A104" s="11">
        <v>44</v>
      </c>
      <c r="B104" s="42" t="s">
        <v>165</v>
      </c>
      <c r="C104" s="12" t="s">
        <v>166</v>
      </c>
      <c r="D104" s="14" t="s">
        <v>33</v>
      </c>
      <c r="E104" s="34">
        <f>6922-700-391</f>
        <v>5831</v>
      </c>
      <c r="F104" s="32"/>
      <c r="G104" s="17"/>
      <c r="H104" s="22">
        <f>+G104*E104</f>
        <v>0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</row>
    <row r="105" spans="1:193" s="27" customFormat="1" ht="29.45" customHeight="1">
      <c r="A105" s="11"/>
      <c r="B105" s="12"/>
      <c r="C105" s="12"/>
      <c r="D105" s="14"/>
      <c r="E105" s="15"/>
      <c r="F105" s="15"/>
      <c r="G105" s="17"/>
      <c r="H105" s="22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</row>
    <row r="106" spans="1:193" s="19" customFormat="1" ht="29.45" customHeight="1">
      <c r="A106" s="11"/>
      <c r="B106" s="12" t="s">
        <v>167</v>
      </c>
      <c r="C106" s="12" t="s">
        <v>168</v>
      </c>
      <c r="D106" s="14"/>
      <c r="E106" s="15"/>
      <c r="F106" s="15"/>
      <c r="G106" s="17"/>
      <c r="H106" s="22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</row>
    <row r="107" spans="1:193" s="19" customFormat="1" ht="29.25" customHeight="1">
      <c r="A107" s="11">
        <v>45</v>
      </c>
      <c r="B107" s="12" t="s">
        <v>169</v>
      </c>
      <c r="C107" s="12" t="s">
        <v>170</v>
      </c>
      <c r="D107" s="14" t="s">
        <v>33</v>
      </c>
      <c r="E107" s="15">
        <v>22260</v>
      </c>
      <c r="F107" s="15"/>
      <c r="G107" s="17"/>
      <c r="H107" s="22">
        <f>+G107*E107</f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</row>
    <row r="108" spans="1:193" s="19" customFormat="1" ht="29.25" customHeight="1">
      <c r="A108" s="11">
        <v>46</v>
      </c>
      <c r="B108" s="42" t="s">
        <v>171</v>
      </c>
      <c r="C108" s="12" t="s">
        <v>172</v>
      </c>
      <c r="D108" s="14" t="s">
        <v>33</v>
      </c>
      <c r="E108" s="34">
        <v>7816.8</v>
      </c>
      <c r="F108" s="94"/>
      <c r="G108" s="17"/>
      <c r="H108" s="22">
        <f>+G108*E108</f>
        <v>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</row>
    <row r="109" spans="1:193" s="19" customFormat="1" ht="29.25" customHeight="1">
      <c r="A109" s="11"/>
      <c r="B109" s="12"/>
      <c r="C109" s="12"/>
      <c r="D109" s="14"/>
      <c r="E109" s="15"/>
      <c r="F109" s="15"/>
      <c r="G109" s="17"/>
      <c r="H109" s="22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</row>
    <row r="110" spans="1:193" s="19" customFormat="1" ht="29.45" customHeight="1">
      <c r="A110" s="11"/>
      <c r="B110" s="12" t="s">
        <v>173</v>
      </c>
      <c r="C110" s="12" t="s">
        <v>174</v>
      </c>
      <c r="D110" s="14"/>
      <c r="E110" s="15"/>
      <c r="F110" s="15"/>
      <c r="G110" s="17"/>
      <c r="H110" s="22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</row>
    <row r="111" spans="1:193" s="19" customFormat="1" ht="29.45" customHeight="1">
      <c r="A111" s="11">
        <v>47</v>
      </c>
      <c r="B111" s="12"/>
      <c r="C111" s="12" t="s">
        <v>175</v>
      </c>
      <c r="D111" s="14" t="s">
        <v>33</v>
      </c>
      <c r="E111" s="15">
        <v>28435</v>
      </c>
      <c r="F111" s="15"/>
      <c r="G111" s="17"/>
      <c r="H111" s="22">
        <f>+G111*E111</f>
        <v>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</row>
    <row r="112" spans="1:193" s="19" customFormat="1" ht="29.45" customHeight="1">
      <c r="A112" s="11"/>
      <c r="B112" s="42"/>
      <c r="C112" s="12"/>
      <c r="D112" s="14"/>
      <c r="E112" s="15"/>
      <c r="F112" s="15"/>
      <c r="G112" s="17"/>
      <c r="H112" s="22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</row>
    <row r="113" spans="1:193" s="19" customFormat="1" ht="29.45" customHeight="1">
      <c r="A113" s="11">
        <v>48</v>
      </c>
      <c r="B113" s="12" t="s">
        <v>398</v>
      </c>
      <c r="C113" s="12" t="s">
        <v>399</v>
      </c>
      <c r="D113" s="14" t="s">
        <v>33</v>
      </c>
      <c r="E113" s="15">
        <v>21100</v>
      </c>
      <c r="F113" s="15"/>
      <c r="G113" s="17"/>
      <c r="H113" s="22">
        <f>+G113*E113</f>
        <v>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</row>
    <row r="114" spans="1:193" s="19" customFormat="1" ht="29.45" customHeight="1">
      <c r="A114" s="11"/>
      <c r="B114" s="42"/>
      <c r="C114" s="12"/>
      <c r="D114" s="14"/>
      <c r="E114" s="15"/>
      <c r="F114" s="15"/>
      <c r="G114" s="17"/>
      <c r="H114" s="22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</row>
    <row r="115" spans="1:193" s="19" customFormat="1" ht="92.25">
      <c r="A115" s="11">
        <v>49</v>
      </c>
      <c r="B115" s="42" t="s">
        <v>389</v>
      </c>
      <c r="C115" s="43" t="s">
        <v>390</v>
      </c>
      <c r="D115" s="14" t="s">
        <v>33</v>
      </c>
      <c r="E115" s="15">
        <v>3500</v>
      </c>
      <c r="F115" s="15"/>
      <c r="G115" s="17"/>
      <c r="H115" s="22">
        <f>+G115*E115</f>
        <v>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</row>
    <row r="116" spans="1:193" s="19" customFormat="1" ht="29.45" customHeight="1">
      <c r="A116" s="11"/>
      <c r="B116" s="12"/>
      <c r="C116" s="12"/>
      <c r="D116" s="14"/>
      <c r="E116" s="15"/>
      <c r="F116" s="15"/>
      <c r="G116" s="17"/>
      <c r="H116" s="22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</row>
    <row r="117" spans="1:193" s="19" customFormat="1" ht="29.45" customHeight="1">
      <c r="A117" s="11">
        <v>50</v>
      </c>
      <c r="B117" s="16" t="s">
        <v>176</v>
      </c>
      <c r="C117" s="12" t="s">
        <v>177</v>
      </c>
      <c r="D117" s="14" t="s">
        <v>33</v>
      </c>
      <c r="E117" s="15">
        <v>1800</v>
      </c>
      <c r="F117" s="15"/>
      <c r="G117" s="17"/>
      <c r="H117" s="22">
        <f>+G117*E117</f>
        <v>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</row>
    <row r="118" spans="1:193" s="19" customFormat="1" ht="30.75">
      <c r="A118" s="11"/>
      <c r="B118" s="42"/>
      <c r="C118" s="43"/>
      <c r="D118" s="14"/>
      <c r="E118" s="34"/>
      <c r="F118" s="44"/>
      <c r="G118" s="17"/>
      <c r="H118" s="22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</row>
    <row r="119" spans="1:193" s="19" customFormat="1" ht="29.45" customHeight="1">
      <c r="A119" s="11"/>
      <c r="B119" s="16"/>
      <c r="C119" s="12"/>
      <c r="D119" s="14"/>
      <c r="E119" s="15"/>
      <c r="F119" s="15"/>
      <c r="G119" s="29"/>
      <c r="H119" s="30">
        <f>SUM(H72:H118)</f>
        <v>0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</row>
    <row r="120" spans="1:193" s="19" customFormat="1" ht="29.45" customHeight="1">
      <c r="A120" s="11"/>
      <c r="B120" s="16"/>
      <c r="C120" s="13" t="s">
        <v>178</v>
      </c>
      <c r="D120" s="14"/>
      <c r="E120" s="15"/>
      <c r="F120" s="15"/>
      <c r="G120" s="45"/>
      <c r="H120" s="22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</row>
    <row r="121" spans="1:193" s="19" customFormat="1" ht="29.45" customHeight="1">
      <c r="A121" s="24"/>
      <c r="B121" s="12" t="s">
        <v>179</v>
      </c>
      <c r="C121" s="20" t="s">
        <v>180</v>
      </c>
      <c r="D121" s="12"/>
      <c r="E121" s="15"/>
      <c r="F121" s="15"/>
      <c r="G121" s="17"/>
      <c r="H121" s="22"/>
    </row>
    <row r="122" spans="1:193" s="19" customFormat="1" ht="29.45" customHeight="1">
      <c r="A122" s="24">
        <v>51</v>
      </c>
      <c r="B122" s="12" t="s">
        <v>181</v>
      </c>
      <c r="C122" s="12" t="s">
        <v>182</v>
      </c>
      <c r="D122" s="14" t="s">
        <v>183</v>
      </c>
      <c r="E122" s="15">
        <v>18000</v>
      </c>
      <c r="F122" s="15"/>
      <c r="G122" s="17"/>
      <c r="H122" s="22">
        <f>+G122*E122</f>
        <v>0</v>
      </c>
    </row>
    <row r="123" spans="1:193" s="19" customFormat="1" ht="29.45" customHeight="1">
      <c r="A123" s="24">
        <v>52</v>
      </c>
      <c r="B123" s="12" t="s">
        <v>184</v>
      </c>
      <c r="C123" s="12" t="s">
        <v>185</v>
      </c>
      <c r="D123" s="46" t="s">
        <v>186</v>
      </c>
      <c r="E123" s="15">
        <v>25</v>
      </c>
      <c r="F123" s="15"/>
      <c r="G123" s="17"/>
      <c r="H123" s="22">
        <f t="shared" ref="H123:H145" si="1">+G123*E123</f>
        <v>0</v>
      </c>
    </row>
    <row r="124" spans="1:193" s="19" customFormat="1" ht="29.25" customHeight="1">
      <c r="A124" s="24">
        <v>53</v>
      </c>
      <c r="B124" s="16" t="s">
        <v>187</v>
      </c>
      <c r="C124" s="12" t="s">
        <v>188</v>
      </c>
      <c r="D124" s="14" t="s">
        <v>189</v>
      </c>
      <c r="E124" s="15">
        <v>25</v>
      </c>
      <c r="F124" s="15"/>
      <c r="G124" s="23"/>
      <c r="H124" s="22">
        <f t="shared" si="1"/>
        <v>0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</row>
    <row r="125" spans="1:193" s="19" customFormat="1" ht="29.25" customHeight="1">
      <c r="A125" s="24"/>
      <c r="B125" s="16" t="s">
        <v>190</v>
      </c>
      <c r="C125" s="12" t="s">
        <v>191</v>
      </c>
      <c r="D125" s="14"/>
      <c r="E125" s="15"/>
      <c r="F125" s="15"/>
      <c r="G125" s="23"/>
      <c r="H125" s="22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</row>
    <row r="126" spans="1:193" s="19" customFormat="1" ht="29.25" customHeight="1">
      <c r="A126" s="24">
        <v>54</v>
      </c>
      <c r="B126" s="16"/>
      <c r="C126" s="12" t="s">
        <v>192</v>
      </c>
      <c r="D126" s="14" t="s">
        <v>33</v>
      </c>
      <c r="E126" s="15">
        <v>981</v>
      </c>
      <c r="F126" s="15"/>
      <c r="G126" s="23"/>
      <c r="H126" s="22">
        <f t="shared" si="1"/>
        <v>0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</row>
    <row r="127" spans="1:193" s="19" customFormat="1" ht="29.25" customHeight="1">
      <c r="A127" s="11"/>
      <c r="B127" s="16" t="s">
        <v>28</v>
      </c>
      <c r="C127" s="20" t="s">
        <v>29</v>
      </c>
      <c r="D127" s="14"/>
      <c r="E127" s="15"/>
      <c r="F127" s="15"/>
      <c r="G127" s="23"/>
      <c r="H127" s="22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</row>
    <row r="128" spans="1:193" s="19" customFormat="1" ht="29.45" customHeight="1">
      <c r="A128" s="11">
        <v>55</v>
      </c>
      <c r="B128" s="16" t="s">
        <v>30</v>
      </c>
      <c r="C128" s="12" t="s">
        <v>193</v>
      </c>
      <c r="D128" s="14" t="s">
        <v>33</v>
      </c>
      <c r="E128" s="15">
        <v>3573</v>
      </c>
      <c r="F128" s="15"/>
      <c r="G128" s="23"/>
      <c r="H128" s="22">
        <f t="shared" si="1"/>
        <v>0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</row>
    <row r="129" spans="1:193" s="19" customFormat="1" ht="29.45" customHeight="1">
      <c r="A129" s="11"/>
      <c r="B129" s="16" t="s">
        <v>34</v>
      </c>
      <c r="C129" s="20" t="s">
        <v>35</v>
      </c>
      <c r="D129" s="14"/>
      <c r="E129" s="15"/>
      <c r="F129" s="15"/>
      <c r="G129" s="23"/>
      <c r="H129" s="22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</row>
    <row r="130" spans="1:193" s="19" customFormat="1" ht="29.45" customHeight="1">
      <c r="A130" s="11">
        <v>56</v>
      </c>
      <c r="B130" s="16" t="s">
        <v>194</v>
      </c>
      <c r="C130" s="12" t="s">
        <v>195</v>
      </c>
      <c r="D130" s="14" t="s">
        <v>33</v>
      </c>
      <c r="E130" s="15">
        <v>1800</v>
      </c>
      <c r="F130" s="15"/>
      <c r="G130" s="23"/>
      <c r="H130" s="22">
        <f t="shared" si="1"/>
        <v>0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</row>
    <row r="131" spans="1:193" s="19" customFormat="1" ht="29.45" customHeight="1">
      <c r="A131" s="11"/>
      <c r="B131" s="16" t="s">
        <v>38</v>
      </c>
      <c r="C131" s="20" t="s">
        <v>39</v>
      </c>
      <c r="D131" s="14"/>
      <c r="E131" s="15"/>
      <c r="F131" s="15"/>
      <c r="G131" s="23"/>
      <c r="H131" s="22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</row>
    <row r="132" spans="1:193" s="19" customFormat="1" ht="29.45" customHeight="1">
      <c r="A132" s="11">
        <v>57</v>
      </c>
      <c r="B132" s="16" t="s">
        <v>42</v>
      </c>
      <c r="C132" s="12" t="s">
        <v>196</v>
      </c>
      <c r="D132" s="14" t="s">
        <v>33</v>
      </c>
      <c r="E132" s="15">
        <v>36.799999999999997</v>
      </c>
      <c r="F132" s="15"/>
      <c r="G132" s="23"/>
      <c r="H132" s="22">
        <f t="shared" si="1"/>
        <v>0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</row>
    <row r="133" spans="1:193" s="27" customFormat="1" ht="29.45" customHeight="1">
      <c r="A133" s="11">
        <v>58</v>
      </c>
      <c r="B133" s="16" t="s">
        <v>44</v>
      </c>
      <c r="C133" s="12" t="s">
        <v>197</v>
      </c>
      <c r="D133" s="14" t="s">
        <v>33</v>
      </c>
      <c r="E133" s="15">
        <v>120</v>
      </c>
      <c r="F133" s="15"/>
      <c r="G133" s="23"/>
      <c r="H133" s="22">
        <f t="shared" si="1"/>
        <v>0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</row>
    <row r="134" spans="1:193" s="27" customFormat="1" ht="29.45" customHeight="1">
      <c r="A134" s="11">
        <v>59</v>
      </c>
      <c r="B134" s="16" t="s">
        <v>198</v>
      </c>
      <c r="C134" s="12" t="s">
        <v>199</v>
      </c>
      <c r="D134" s="14" t="s">
        <v>33</v>
      </c>
      <c r="E134" s="15">
        <v>1540</v>
      </c>
      <c r="F134" s="15"/>
      <c r="G134" s="23"/>
      <c r="H134" s="22">
        <f t="shared" si="1"/>
        <v>0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</row>
    <row r="135" spans="1:193" s="27" customFormat="1" ht="29.45" customHeight="1">
      <c r="A135" s="11">
        <v>60</v>
      </c>
      <c r="B135" s="16" t="s">
        <v>200</v>
      </c>
      <c r="C135" s="12" t="s">
        <v>201</v>
      </c>
      <c r="D135" s="14" t="s">
        <v>33</v>
      </c>
      <c r="E135" s="15">
        <v>100</v>
      </c>
      <c r="F135" s="15"/>
      <c r="G135" s="23"/>
      <c r="H135" s="22">
        <f t="shared" si="1"/>
        <v>0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</row>
    <row r="136" spans="1:193" s="27" customFormat="1" ht="29.45" customHeight="1">
      <c r="A136" s="11"/>
      <c r="B136" s="16"/>
      <c r="C136" s="12"/>
      <c r="D136" s="14"/>
      <c r="E136" s="15"/>
      <c r="F136" s="15"/>
      <c r="G136" s="23"/>
      <c r="H136" s="22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</row>
    <row r="137" spans="1:193" s="19" customFormat="1" ht="29.45" customHeight="1">
      <c r="A137" s="11"/>
      <c r="B137" s="16" t="s">
        <v>51</v>
      </c>
      <c r="C137" s="20" t="s">
        <v>202</v>
      </c>
      <c r="D137" s="14"/>
      <c r="E137" s="15"/>
      <c r="F137" s="15"/>
      <c r="G137" s="23"/>
      <c r="H137" s="22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</row>
    <row r="138" spans="1:193" s="19" customFormat="1" ht="29.45" customHeight="1">
      <c r="A138" s="11">
        <v>61</v>
      </c>
      <c r="B138" s="12" t="s">
        <v>203</v>
      </c>
      <c r="C138" s="12" t="s">
        <v>204</v>
      </c>
      <c r="D138" s="14" t="s">
        <v>205</v>
      </c>
      <c r="E138" s="15">
        <v>19000</v>
      </c>
      <c r="F138" s="15"/>
      <c r="G138" s="23"/>
      <c r="H138" s="22">
        <f t="shared" si="1"/>
        <v>0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</row>
    <row r="139" spans="1:193" s="19" customFormat="1" ht="29.45" customHeight="1">
      <c r="A139" s="11"/>
      <c r="B139" s="12"/>
      <c r="C139" s="12"/>
      <c r="D139" s="14"/>
      <c r="E139" s="15"/>
      <c r="F139" s="15"/>
      <c r="G139" s="23"/>
      <c r="H139" s="22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</row>
    <row r="140" spans="1:193" s="19" customFormat="1" ht="29.45" customHeight="1">
      <c r="A140" s="11"/>
      <c r="B140" s="16" t="s">
        <v>206</v>
      </c>
      <c r="C140" s="20" t="s">
        <v>207</v>
      </c>
      <c r="D140" s="14"/>
      <c r="E140" s="15"/>
      <c r="F140" s="15"/>
      <c r="G140" s="23"/>
      <c r="H140" s="22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</row>
    <row r="141" spans="1:193" s="27" customFormat="1" ht="29.45" customHeight="1">
      <c r="A141" s="11"/>
      <c r="B141" s="16" t="s">
        <v>208</v>
      </c>
      <c r="C141" s="12" t="s">
        <v>209</v>
      </c>
      <c r="D141" s="14"/>
      <c r="E141" s="15"/>
      <c r="F141" s="15"/>
      <c r="G141" s="23"/>
      <c r="H141" s="22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</row>
    <row r="142" spans="1:193" s="27" customFormat="1" ht="29.45" customHeight="1">
      <c r="A142" s="11"/>
      <c r="B142" s="16" t="s">
        <v>210</v>
      </c>
      <c r="C142" s="12" t="s">
        <v>211</v>
      </c>
      <c r="D142" s="14"/>
      <c r="E142" s="15"/>
      <c r="F142" s="15"/>
      <c r="G142" s="23"/>
      <c r="H142" s="22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</row>
    <row r="143" spans="1:193" s="27" customFormat="1" ht="29.45" customHeight="1">
      <c r="A143" s="11">
        <v>62</v>
      </c>
      <c r="B143" s="16" t="s">
        <v>212</v>
      </c>
      <c r="C143" s="12" t="s">
        <v>377</v>
      </c>
      <c r="D143" s="14" t="s">
        <v>214</v>
      </c>
      <c r="E143" s="15">
        <v>80</v>
      </c>
      <c r="F143" s="15"/>
      <c r="G143" s="23"/>
      <c r="H143" s="22">
        <f>+G143*E143</f>
        <v>0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</row>
    <row r="144" spans="1:193" s="27" customFormat="1" ht="29.45" customHeight="1">
      <c r="A144" s="11">
        <v>63</v>
      </c>
      <c r="B144" s="16" t="s">
        <v>212</v>
      </c>
      <c r="C144" s="12" t="s">
        <v>213</v>
      </c>
      <c r="D144" s="14" t="s">
        <v>214</v>
      </c>
      <c r="E144" s="15">
        <v>46.25</v>
      </c>
      <c r="F144" s="15"/>
      <c r="G144" s="23"/>
      <c r="H144" s="22">
        <f t="shared" si="1"/>
        <v>0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</row>
    <row r="145" spans="1:193" s="27" customFormat="1" ht="29.45" customHeight="1">
      <c r="A145" s="11">
        <v>64</v>
      </c>
      <c r="B145" s="16" t="s">
        <v>215</v>
      </c>
      <c r="C145" s="12" t="s">
        <v>216</v>
      </c>
      <c r="D145" s="14" t="s">
        <v>214</v>
      </c>
      <c r="E145" s="15">
        <v>15</v>
      </c>
      <c r="F145" s="15"/>
      <c r="G145" s="23"/>
      <c r="H145" s="22">
        <f t="shared" si="1"/>
        <v>0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</row>
    <row r="146" spans="1:193" s="27" customFormat="1" ht="29.45" customHeight="1">
      <c r="A146" s="11"/>
      <c r="B146" s="82"/>
      <c r="C146" s="83" t="s">
        <v>391</v>
      </c>
      <c r="D146" s="14"/>
      <c r="E146" s="15"/>
      <c r="F146" s="47"/>
      <c r="G146" s="17"/>
      <c r="H146" s="22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</row>
    <row r="147" spans="1:193" s="27" customFormat="1" ht="29.45" customHeight="1">
      <c r="A147" s="11"/>
      <c r="B147" s="82"/>
      <c r="C147" s="42" t="s">
        <v>392</v>
      </c>
      <c r="D147" s="14"/>
      <c r="E147" s="15"/>
      <c r="F147" s="47"/>
      <c r="G147" s="17"/>
      <c r="H147" s="22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</row>
    <row r="148" spans="1:193" s="27" customFormat="1" ht="29.45" customHeight="1">
      <c r="A148" s="11">
        <v>65</v>
      </c>
      <c r="B148" s="82"/>
      <c r="C148" s="42" t="s">
        <v>393</v>
      </c>
      <c r="D148" s="14" t="s">
        <v>214</v>
      </c>
      <c r="E148" s="15">
        <v>180</v>
      </c>
      <c r="F148" s="15"/>
      <c r="G148" s="23"/>
      <c r="H148" s="22">
        <f>+G148*E148</f>
        <v>0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</row>
    <row r="149" spans="1:193" s="27" customFormat="1" ht="29.45" customHeight="1">
      <c r="A149" s="11">
        <v>66</v>
      </c>
      <c r="B149" s="82"/>
      <c r="C149" s="42" t="s">
        <v>394</v>
      </c>
      <c r="D149" s="14" t="s">
        <v>214</v>
      </c>
      <c r="E149" s="15">
        <v>260</v>
      </c>
      <c r="F149" s="15"/>
      <c r="G149" s="23"/>
      <c r="H149" s="22">
        <f>+G149*E149</f>
        <v>0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</row>
    <row r="150" spans="1:193" s="27" customFormat="1" ht="29.45" customHeight="1">
      <c r="A150" s="11"/>
      <c r="B150" s="82"/>
      <c r="C150" s="12"/>
      <c r="D150" s="14"/>
      <c r="E150" s="15"/>
      <c r="F150" s="15"/>
      <c r="G150" s="23"/>
      <c r="H150" s="30">
        <f>SUM(H122:H149)</f>
        <v>0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</row>
    <row r="151" spans="1:193" s="27" customFormat="1" ht="29.45" customHeight="1">
      <c r="A151" s="11"/>
      <c r="B151" s="48"/>
      <c r="C151" s="12"/>
      <c r="D151" s="14"/>
      <c r="E151" s="34"/>
      <c r="F151" s="34"/>
      <c r="G151" s="92"/>
      <c r="H151" s="90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</row>
    <row r="152" spans="1:193" s="19" customFormat="1" ht="29.45" customHeight="1">
      <c r="A152" s="11"/>
      <c r="B152" s="31" t="s">
        <v>217</v>
      </c>
      <c r="C152" s="13" t="s">
        <v>218</v>
      </c>
      <c r="D152" s="14"/>
      <c r="E152" s="15"/>
      <c r="F152" s="15"/>
      <c r="G152" s="23"/>
      <c r="H152" s="22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</row>
    <row r="153" spans="1:193" s="19" customFormat="1" ht="29.45" customHeight="1">
      <c r="A153" s="84"/>
      <c r="B153" s="85" t="s">
        <v>187</v>
      </c>
      <c r="C153" s="86" t="s">
        <v>219</v>
      </c>
      <c r="D153" s="87"/>
      <c r="E153" s="15"/>
      <c r="F153" s="15"/>
      <c r="G153" s="23"/>
      <c r="H153" s="22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</row>
    <row r="154" spans="1:193" s="19" customFormat="1" ht="29.45" customHeight="1">
      <c r="A154" s="84"/>
      <c r="B154" s="85" t="s">
        <v>220</v>
      </c>
      <c r="C154" s="86" t="s">
        <v>221</v>
      </c>
      <c r="D154" s="87"/>
      <c r="E154" s="15"/>
      <c r="F154" s="15"/>
      <c r="G154" s="23"/>
      <c r="H154" s="22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</row>
    <row r="155" spans="1:193" s="19" customFormat="1" ht="29.45" customHeight="1">
      <c r="A155" s="84">
        <v>67</v>
      </c>
      <c r="B155" s="85" t="s">
        <v>222</v>
      </c>
      <c r="C155" s="86" t="s">
        <v>395</v>
      </c>
      <c r="D155" s="88" t="s">
        <v>33</v>
      </c>
      <c r="E155" s="15">
        <v>156</v>
      </c>
      <c r="F155" s="15"/>
      <c r="G155" s="23"/>
      <c r="H155" s="22">
        <f>+G155*E155</f>
        <v>0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</row>
    <row r="156" spans="1:193" s="19" customFormat="1" ht="29.45" customHeight="1">
      <c r="A156" s="89"/>
      <c r="B156" s="48" t="s">
        <v>396</v>
      </c>
      <c r="C156" s="42" t="s">
        <v>397</v>
      </c>
      <c r="D156" s="50"/>
      <c r="E156" s="15"/>
      <c r="F156" s="15"/>
      <c r="G156" s="23"/>
      <c r="H156" s="22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</row>
    <row r="157" spans="1:193" s="19" customFormat="1" ht="29.45" customHeight="1">
      <c r="A157" s="89">
        <v>68</v>
      </c>
      <c r="B157" s="48"/>
      <c r="C157" s="42" t="s">
        <v>223</v>
      </c>
      <c r="D157" s="14" t="s">
        <v>26</v>
      </c>
      <c r="E157" s="15">
        <v>2600</v>
      </c>
      <c r="F157" s="15"/>
      <c r="G157" s="23"/>
      <c r="H157" s="22">
        <f>+G157*E157</f>
        <v>0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</row>
    <row r="158" spans="1:193" s="19" customFormat="1" ht="29.45" customHeight="1">
      <c r="A158" s="11"/>
      <c r="B158" s="31" t="s">
        <v>408</v>
      </c>
      <c r="C158" s="12" t="s">
        <v>409</v>
      </c>
      <c r="D158" s="14"/>
      <c r="E158" s="15"/>
      <c r="F158" s="15"/>
      <c r="G158" s="23"/>
      <c r="H158" s="22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</row>
    <row r="159" spans="1:193" s="19" customFormat="1" ht="29.45" customHeight="1">
      <c r="A159" s="11"/>
      <c r="B159" s="31"/>
      <c r="C159" s="12" t="s">
        <v>410</v>
      </c>
      <c r="D159" s="16"/>
      <c r="E159" s="16"/>
      <c r="F159" s="16"/>
      <c r="G159" s="23"/>
      <c r="H159" s="22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</row>
    <row r="160" spans="1:193" s="19" customFormat="1" ht="29.45" customHeight="1">
      <c r="A160" s="11">
        <v>69</v>
      </c>
      <c r="B160" s="31"/>
      <c r="C160" s="12" t="s">
        <v>411</v>
      </c>
      <c r="D160" s="14" t="s">
        <v>33</v>
      </c>
      <c r="E160" s="15">
        <v>38</v>
      </c>
      <c r="F160" s="15"/>
      <c r="G160" s="23"/>
      <c r="H160" s="22">
        <f>+G160*E160</f>
        <v>0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</row>
    <row r="161" spans="1:193" s="19" customFormat="1" ht="29.45" customHeight="1">
      <c r="A161" s="11"/>
      <c r="B161" s="31"/>
      <c r="C161" s="12" t="s">
        <v>412</v>
      </c>
      <c r="D161" s="14"/>
      <c r="E161" s="15"/>
      <c r="F161" s="15"/>
      <c r="G161" s="23"/>
      <c r="H161" s="22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</row>
    <row r="162" spans="1:193" s="19" customFormat="1" ht="29.45" customHeight="1">
      <c r="A162" s="11">
        <v>70</v>
      </c>
      <c r="B162" s="31"/>
      <c r="C162" s="12" t="s">
        <v>413</v>
      </c>
      <c r="D162" s="14" t="s">
        <v>33</v>
      </c>
      <c r="E162" s="15">
        <v>42</v>
      </c>
      <c r="F162" s="15"/>
      <c r="G162" s="23"/>
      <c r="H162" s="22">
        <f>+G162*E162</f>
        <v>0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</row>
    <row r="163" spans="1:193" s="19" customFormat="1" ht="29.45" customHeight="1">
      <c r="A163" s="89"/>
      <c r="B163" s="48"/>
      <c r="C163" s="42"/>
      <c r="D163" s="14"/>
      <c r="E163" s="15"/>
      <c r="F163" s="15"/>
      <c r="G163" s="23"/>
      <c r="H163" s="22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</row>
    <row r="164" spans="1:193" s="19" customFormat="1" ht="29.45" customHeight="1">
      <c r="A164" s="11">
        <v>71</v>
      </c>
      <c r="B164" s="31" t="s">
        <v>400</v>
      </c>
      <c r="C164" s="12" t="s">
        <v>407</v>
      </c>
      <c r="D164" s="14" t="s">
        <v>33</v>
      </c>
      <c r="E164" s="15">
        <v>720</v>
      </c>
      <c r="F164" s="15"/>
      <c r="G164" s="23"/>
      <c r="H164" s="22">
        <f>+G164*E164</f>
        <v>0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</row>
    <row r="165" spans="1:193" s="19" customFormat="1" ht="29.45" customHeight="1">
      <c r="A165" s="11"/>
      <c r="B165" s="12"/>
      <c r="C165" s="12" t="s">
        <v>414</v>
      </c>
      <c r="D165" s="14"/>
      <c r="E165" s="15"/>
      <c r="F165" s="15"/>
      <c r="G165" s="17"/>
      <c r="H165" s="22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</row>
    <row r="166" spans="1:193" s="19" customFormat="1" ht="29.45" customHeight="1">
      <c r="A166" s="11">
        <v>72</v>
      </c>
      <c r="B166" s="12"/>
      <c r="C166" s="12" t="s">
        <v>415</v>
      </c>
      <c r="D166" s="14" t="s">
        <v>26</v>
      </c>
      <c r="E166" s="15">
        <v>1000</v>
      </c>
      <c r="F166" s="15"/>
      <c r="G166" s="17"/>
      <c r="H166" s="22">
        <f>+G166*E166</f>
        <v>0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</row>
    <row r="167" spans="1:193" s="19" customFormat="1" ht="29.45" customHeight="1">
      <c r="A167" s="11"/>
      <c r="B167" s="48"/>
      <c r="C167" s="42"/>
      <c r="D167" s="14"/>
      <c r="E167" s="15"/>
      <c r="F167" s="15"/>
      <c r="G167" s="23"/>
      <c r="H167" s="22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</row>
    <row r="168" spans="1:193" s="19" customFormat="1" ht="29.45" customHeight="1">
      <c r="A168" s="11">
        <v>73</v>
      </c>
      <c r="B168" s="48" t="s">
        <v>400</v>
      </c>
      <c r="C168" s="42" t="s">
        <v>401</v>
      </c>
      <c r="D168" s="14" t="s">
        <v>33</v>
      </c>
      <c r="E168" s="15">
        <v>40</v>
      </c>
      <c r="F168" s="15"/>
      <c r="G168" s="23"/>
      <c r="H168" s="22">
        <f>+G168*E168</f>
        <v>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</row>
    <row r="169" spans="1:193" s="19" customFormat="1" ht="29.45" customHeight="1">
      <c r="A169" s="11">
        <v>74</v>
      </c>
      <c r="B169" s="48" t="s">
        <v>402</v>
      </c>
      <c r="C169" s="42" t="s">
        <v>403</v>
      </c>
      <c r="D169" s="14" t="s">
        <v>33</v>
      </c>
      <c r="E169" s="15">
        <v>3685</v>
      </c>
      <c r="F169" s="15"/>
      <c r="G169" s="23"/>
      <c r="H169" s="22">
        <f>+G169*E169</f>
        <v>0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</row>
    <row r="170" spans="1:193" s="19" customFormat="1" ht="29.45" customHeight="1">
      <c r="A170" s="11"/>
      <c r="B170" s="48" t="s">
        <v>404</v>
      </c>
      <c r="C170" s="12" t="s">
        <v>405</v>
      </c>
      <c r="D170" s="14"/>
      <c r="E170" s="15"/>
      <c r="F170" s="15"/>
      <c r="G170" s="23"/>
      <c r="H170" s="22">
        <f>+G170*E170</f>
        <v>0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</row>
    <row r="171" spans="1:193" s="19" customFormat="1" ht="29.45" customHeight="1">
      <c r="A171" s="89">
        <v>75</v>
      </c>
      <c r="B171" s="93"/>
      <c r="C171" s="91" t="s">
        <v>406</v>
      </c>
      <c r="D171" s="50" t="s">
        <v>33</v>
      </c>
      <c r="E171" s="15">
        <v>280</v>
      </c>
      <c r="F171" s="15"/>
      <c r="G171" s="23"/>
      <c r="H171" s="22">
        <f>+G171*E171</f>
        <v>0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</row>
    <row r="172" spans="1:193" s="25" customFormat="1" ht="29.45" customHeight="1">
      <c r="A172" s="11">
        <v>76</v>
      </c>
      <c r="B172" s="31" t="s">
        <v>224</v>
      </c>
      <c r="C172" s="12" t="s">
        <v>225</v>
      </c>
      <c r="D172" s="14" t="s">
        <v>226</v>
      </c>
      <c r="E172" s="15">
        <v>25</v>
      </c>
      <c r="F172" s="15"/>
      <c r="G172" s="23"/>
      <c r="H172" s="22">
        <f t="shared" ref="H172:H180" si="2">+G172*E172</f>
        <v>0</v>
      </c>
    </row>
    <row r="173" spans="1:193" s="19" customFormat="1" ht="29.45" customHeight="1">
      <c r="A173" s="11"/>
      <c r="B173" s="12" t="s">
        <v>227</v>
      </c>
      <c r="C173" s="12" t="s">
        <v>228</v>
      </c>
      <c r="D173" s="14"/>
      <c r="E173" s="15"/>
      <c r="F173" s="15"/>
      <c r="G173" s="23"/>
      <c r="H173" s="22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</row>
    <row r="174" spans="1:193" s="19" customFormat="1" ht="29.25" customHeight="1">
      <c r="A174" s="11">
        <v>77</v>
      </c>
      <c r="B174" s="12" t="s">
        <v>229</v>
      </c>
      <c r="C174" s="12" t="s">
        <v>230</v>
      </c>
      <c r="D174" s="14" t="s">
        <v>26</v>
      </c>
      <c r="E174" s="15">
        <v>650</v>
      </c>
      <c r="F174" s="15"/>
      <c r="G174" s="23"/>
      <c r="H174" s="22">
        <f t="shared" si="2"/>
        <v>0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</row>
    <row r="175" spans="1:193" s="19" customFormat="1" ht="29.25" customHeight="1">
      <c r="A175" s="11">
        <v>78</v>
      </c>
      <c r="B175" s="12" t="s">
        <v>231</v>
      </c>
      <c r="C175" s="12" t="s">
        <v>232</v>
      </c>
      <c r="D175" s="46" t="s">
        <v>233</v>
      </c>
      <c r="E175" s="15">
        <v>4</v>
      </c>
      <c r="F175" s="15"/>
      <c r="G175" s="23"/>
      <c r="H175" s="22">
        <f t="shared" si="2"/>
        <v>0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</row>
    <row r="176" spans="1:193" s="19" customFormat="1" ht="29.45" customHeight="1">
      <c r="A176" s="11"/>
      <c r="B176" s="31" t="s">
        <v>234</v>
      </c>
      <c r="C176" s="12" t="s">
        <v>235</v>
      </c>
      <c r="D176" s="14"/>
      <c r="E176" s="15"/>
      <c r="F176" s="15"/>
      <c r="G176" s="23"/>
      <c r="H176" s="22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</row>
    <row r="177" spans="1:193" s="19" customFormat="1" ht="29.45" customHeight="1">
      <c r="A177" s="11">
        <v>79</v>
      </c>
      <c r="B177" s="31" t="s">
        <v>236</v>
      </c>
      <c r="C177" s="12" t="s">
        <v>237</v>
      </c>
      <c r="D177" s="14" t="s">
        <v>26</v>
      </c>
      <c r="E177" s="15">
        <v>5050</v>
      </c>
      <c r="F177" s="15"/>
      <c r="G177" s="23"/>
      <c r="H177" s="22">
        <f t="shared" si="2"/>
        <v>0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</row>
    <row r="178" spans="1:193" s="19" customFormat="1" ht="29.45" customHeight="1">
      <c r="A178" s="11"/>
      <c r="B178" s="31"/>
      <c r="C178" s="12" t="s">
        <v>238</v>
      </c>
      <c r="D178" s="14"/>
      <c r="E178" s="15"/>
      <c r="F178" s="15"/>
      <c r="G178" s="23"/>
      <c r="H178" s="22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</row>
    <row r="179" spans="1:193" s="19" customFormat="1" ht="29.45" customHeight="1">
      <c r="A179" s="11">
        <v>80</v>
      </c>
      <c r="B179" s="31"/>
      <c r="C179" s="12" t="s">
        <v>239</v>
      </c>
      <c r="D179" s="14" t="s">
        <v>33</v>
      </c>
      <c r="E179" s="15">
        <v>60</v>
      </c>
      <c r="F179" s="15"/>
      <c r="G179" s="23"/>
      <c r="H179" s="22">
        <f t="shared" si="2"/>
        <v>0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</row>
    <row r="180" spans="1:193" s="19" customFormat="1" ht="29.45" customHeight="1">
      <c r="A180" s="11">
        <v>81</v>
      </c>
      <c r="B180" s="12" t="s">
        <v>240</v>
      </c>
      <c r="C180" s="12" t="s">
        <v>241</v>
      </c>
      <c r="D180" s="46" t="s">
        <v>233</v>
      </c>
      <c r="E180" s="15">
        <v>1</v>
      </c>
      <c r="F180" s="15"/>
      <c r="G180" s="23"/>
      <c r="H180" s="22">
        <f t="shared" si="2"/>
        <v>0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</row>
    <row r="181" spans="1:193" s="19" customFormat="1" ht="29.45" customHeight="1">
      <c r="A181" s="11"/>
      <c r="B181" s="42"/>
      <c r="C181" s="42"/>
      <c r="D181" s="46"/>
      <c r="E181" s="15"/>
      <c r="F181" s="47"/>
      <c r="G181" s="23"/>
      <c r="H181" s="22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</row>
    <row r="182" spans="1:193" s="19" customFormat="1" ht="29.45" customHeight="1">
      <c r="A182" s="11"/>
      <c r="B182" s="42"/>
      <c r="C182" s="42"/>
      <c r="D182" s="46"/>
      <c r="E182" s="15"/>
      <c r="F182" s="47"/>
      <c r="G182" s="49" t="s">
        <v>242</v>
      </c>
      <c r="H182" s="30">
        <f>SUM(H155:H181)</f>
        <v>0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</row>
    <row r="183" spans="1:193" s="19" customFormat="1" ht="29.45" customHeight="1">
      <c r="A183" s="11"/>
      <c r="B183" s="12"/>
      <c r="C183" s="13" t="s">
        <v>246</v>
      </c>
      <c r="D183" s="14"/>
      <c r="E183" s="15"/>
      <c r="F183" s="15"/>
      <c r="G183" s="23"/>
      <c r="H183" s="22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</row>
    <row r="184" spans="1:193" s="19" customFormat="1" ht="29.45" customHeight="1">
      <c r="A184" s="11"/>
      <c r="B184" s="12" t="s">
        <v>139</v>
      </c>
      <c r="C184" s="20" t="s">
        <v>140</v>
      </c>
      <c r="D184" s="14"/>
      <c r="E184" s="15"/>
      <c r="F184" s="15"/>
      <c r="G184" s="23"/>
      <c r="H184" s="22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</row>
    <row r="185" spans="1:193" s="19" customFormat="1" ht="29.45" customHeight="1">
      <c r="A185" s="11"/>
      <c r="B185" s="12" t="s">
        <v>141</v>
      </c>
      <c r="C185" s="12" t="s">
        <v>247</v>
      </c>
      <c r="D185" s="37"/>
      <c r="E185" s="15"/>
      <c r="F185" s="15"/>
      <c r="G185" s="23"/>
      <c r="H185" s="22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</row>
    <row r="186" spans="1:193" s="19" customFormat="1" ht="29.45" customHeight="1">
      <c r="A186" s="11"/>
      <c r="B186" s="31" t="s">
        <v>149</v>
      </c>
      <c r="C186" s="12" t="s">
        <v>248</v>
      </c>
      <c r="D186" s="37"/>
      <c r="E186" s="15"/>
      <c r="F186" s="15"/>
      <c r="G186" s="23"/>
      <c r="H186" s="22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</row>
    <row r="187" spans="1:193" s="19" customFormat="1" ht="29.45" customHeight="1">
      <c r="A187" s="11">
        <v>82</v>
      </c>
      <c r="B187" s="31" t="s">
        <v>151</v>
      </c>
      <c r="C187" s="12" t="s">
        <v>249</v>
      </c>
      <c r="D187" s="14" t="s">
        <v>33</v>
      </c>
      <c r="E187" s="15">
        <v>558</v>
      </c>
      <c r="F187" s="15"/>
      <c r="G187" s="23"/>
      <c r="H187" s="22">
        <f>+G187*E187</f>
        <v>0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</row>
    <row r="188" spans="1:193" s="19" customFormat="1" ht="29.45" customHeight="1">
      <c r="A188" s="11"/>
      <c r="B188" s="16" t="s">
        <v>250</v>
      </c>
      <c r="C188" s="12" t="s">
        <v>421</v>
      </c>
      <c r="D188" s="14"/>
      <c r="E188" s="15"/>
      <c r="F188" s="15"/>
      <c r="G188" s="23"/>
      <c r="H188" s="22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</row>
    <row r="189" spans="1:193" s="19" customFormat="1" ht="29.45" customHeight="1">
      <c r="A189" s="11"/>
      <c r="B189" s="16" t="s">
        <v>251</v>
      </c>
      <c r="C189" s="12" t="s">
        <v>422</v>
      </c>
      <c r="D189" s="14"/>
      <c r="E189" s="15"/>
      <c r="F189" s="15"/>
      <c r="G189" s="23"/>
      <c r="H189" s="22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</row>
    <row r="190" spans="1:193" s="19" customFormat="1" ht="29.45" customHeight="1">
      <c r="A190" s="11">
        <v>83</v>
      </c>
      <c r="B190" s="16" t="s">
        <v>252</v>
      </c>
      <c r="C190" s="12" t="s">
        <v>253</v>
      </c>
      <c r="D190" s="14" t="s">
        <v>33</v>
      </c>
      <c r="E190" s="15">
        <v>111.60000000000001</v>
      </c>
      <c r="F190" s="15"/>
      <c r="G190" s="23"/>
      <c r="H190" s="22">
        <f>+G190*E190</f>
        <v>0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</row>
    <row r="191" spans="1:193" s="19" customFormat="1" ht="29.45" customHeight="1">
      <c r="A191" s="11"/>
      <c r="B191" s="16" t="s">
        <v>254</v>
      </c>
      <c r="C191" s="20" t="s">
        <v>255</v>
      </c>
      <c r="D191" s="14"/>
      <c r="E191" s="15"/>
      <c r="F191" s="15"/>
      <c r="G191" s="23"/>
      <c r="H191" s="22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</row>
    <row r="192" spans="1:193" s="19" customFormat="1" ht="29.45" customHeight="1">
      <c r="A192" s="11"/>
      <c r="B192" s="16" t="s">
        <v>256</v>
      </c>
      <c r="C192" s="12" t="s">
        <v>257</v>
      </c>
      <c r="D192" s="14"/>
      <c r="E192" s="15"/>
      <c r="F192" s="15"/>
      <c r="G192" s="23"/>
      <c r="H192" s="22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</row>
    <row r="193" spans="1:193" s="19" customFormat="1" ht="29.45" customHeight="1">
      <c r="A193" s="11"/>
      <c r="B193" s="16" t="s">
        <v>258</v>
      </c>
      <c r="C193" s="12" t="s">
        <v>259</v>
      </c>
      <c r="D193" s="14" t="s">
        <v>58</v>
      </c>
      <c r="E193" s="15"/>
      <c r="F193" s="15"/>
      <c r="G193" s="23"/>
      <c r="H193" s="22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</row>
    <row r="194" spans="1:193" s="19" customFormat="1" ht="29.45" customHeight="1">
      <c r="A194" s="11"/>
      <c r="B194" s="16" t="s">
        <v>260</v>
      </c>
      <c r="C194" s="12" t="s">
        <v>261</v>
      </c>
      <c r="D194" s="14"/>
      <c r="E194" s="15"/>
      <c r="F194" s="15"/>
      <c r="G194" s="23"/>
      <c r="H194" s="22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</row>
    <row r="195" spans="1:193" s="19" customFormat="1" ht="29.45" customHeight="1">
      <c r="A195" s="11">
        <v>84</v>
      </c>
      <c r="B195" s="16" t="s">
        <v>262</v>
      </c>
      <c r="C195" s="12" t="s">
        <v>263</v>
      </c>
      <c r="D195" s="14" t="s">
        <v>264</v>
      </c>
      <c r="E195" s="15">
        <v>669.59999999999991</v>
      </c>
      <c r="F195" s="15"/>
      <c r="G195" s="23"/>
      <c r="H195" s="22">
        <f>+G195*E195</f>
        <v>0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</row>
    <row r="196" spans="1:193" s="19" customFormat="1" ht="29.45" customHeight="1">
      <c r="A196" s="11">
        <v>85</v>
      </c>
      <c r="B196" s="16" t="s">
        <v>265</v>
      </c>
      <c r="C196" s="12" t="s">
        <v>266</v>
      </c>
      <c r="D196" s="14" t="s">
        <v>264</v>
      </c>
      <c r="E196" s="15">
        <v>279</v>
      </c>
      <c r="F196" s="15"/>
      <c r="G196" s="23"/>
      <c r="H196" s="22">
        <f>+G196*E196</f>
        <v>0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</row>
    <row r="197" spans="1:193" s="19" customFormat="1" ht="29.45" customHeight="1">
      <c r="A197" s="11"/>
      <c r="B197" s="16" t="s">
        <v>267</v>
      </c>
      <c r="C197" s="20" t="s">
        <v>268</v>
      </c>
      <c r="D197" s="14"/>
      <c r="E197" s="15"/>
      <c r="F197" s="15"/>
      <c r="G197" s="23"/>
      <c r="H197" s="22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</row>
    <row r="198" spans="1:193" s="19" customFormat="1" ht="29.45" customHeight="1">
      <c r="A198" s="11"/>
      <c r="B198" s="51" t="s">
        <v>269</v>
      </c>
      <c r="C198" s="12" t="s">
        <v>270</v>
      </c>
      <c r="D198" s="14"/>
      <c r="E198" s="15"/>
      <c r="F198" s="15"/>
      <c r="G198" s="23"/>
      <c r="H198" s="22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</row>
    <row r="199" spans="1:193" s="19" customFormat="1" ht="29.45" customHeight="1">
      <c r="A199" s="11">
        <v>86</v>
      </c>
      <c r="B199" s="51" t="s">
        <v>271</v>
      </c>
      <c r="C199" s="12" t="s">
        <v>272</v>
      </c>
      <c r="D199" s="14" t="s">
        <v>33</v>
      </c>
      <c r="E199" s="15">
        <v>27.900000000000002</v>
      </c>
      <c r="F199" s="15"/>
      <c r="G199" s="23"/>
      <c r="H199" s="22">
        <f>+G199*E199</f>
        <v>0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</row>
    <row r="200" spans="1:193" s="19" customFormat="1" ht="29.45" customHeight="1">
      <c r="A200" s="11"/>
      <c r="B200" s="16" t="s">
        <v>273</v>
      </c>
      <c r="C200" s="12" t="s">
        <v>274</v>
      </c>
      <c r="D200" s="14"/>
      <c r="E200" s="15"/>
      <c r="F200" s="15"/>
      <c r="G200" s="23"/>
      <c r="H200" s="22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</row>
    <row r="201" spans="1:193" s="19" customFormat="1" ht="29.45" customHeight="1">
      <c r="A201" s="11">
        <v>87</v>
      </c>
      <c r="B201" s="16" t="s">
        <v>275</v>
      </c>
      <c r="C201" s="12" t="s">
        <v>276</v>
      </c>
      <c r="D201" s="14" t="s">
        <v>243</v>
      </c>
      <c r="E201" s="15">
        <v>4464</v>
      </c>
      <c r="F201" s="15"/>
      <c r="G201" s="23"/>
      <c r="H201" s="22">
        <f>+G201*E201</f>
        <v>0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</row>
    <row r="202" spans="1:193" s="19" customFormat="1" ht="29.45" customHeight="1">
      <c r="A202" s="11"/>
      <c r="B202" s="16"/>
      <c r="C202" s="12" t="s">
        <v>58</v>
      </c>
      <c r="D202" s="14"/>
      <c r="E202" s="15"/>
      <c r="F202" s="15"/>
      <c r="G202" s="29"/>
      <c r="H202" s="30">
        <f>SUM(H187:H201)</f>
        <v>0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</row>
    <row r="203" spans="1:193" s="19" customFormat="1" ht="29.45" customHeight="1">
      <c r="A203" s="11"/>
      <c r="B203" s="16"/>
      <c r="C203" s="12"/>
      <c r="D203" s="14"/>
      <c r="E203" s="15"/>
      <c r="F203" s="15"/>
      <c r="G203" s="29"/>
      <c r="H203" s="3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</row>
    <row r="204" spans="1:193" s="19" customFormat="1" ht="29.45" customHeight="1">
      <c r="A204" s="11"/>
      <c r="B204" s="31"/>
      <c r="C204" s="13" t="s">
        <v>277</v>
      </c>
      <c r="D204" s="14"/>
      <c r="E204" s="15"/>
      <c r="F204" s="15"/>
      <c r="G204" s="23"/>
      <c r="H204" s="22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</row>
    <row r="205" spans="1:193" s="19" customFormat="1" ht="29.45" customHeight="1">
      <c r="A205" s="11">
        <v>88</v>
      </c>
      <c r="B205" s="12" t="s">
        <v>278</v>
      </c>
      <c r="C205" s="12" t="s">
        <v>279</v>
      </c>
      <c r="D205" s="14" t="s">
        <v>33</v>
      </c>
      <c r="E205" s="15">
        <v>2000</v>
      </c>
      <c r="F205" s="15"/>
      <c r="G205" s="23"/>
      <c r="H205" s="22">
        <f>+G205*E205</f>
        <v>0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</row>
    <row r="206" spans="1:193" s="19" customFormat="1" ht="29.45" customHeight="1">
      <c r="A206" s="11"/>
      <c r="B206" s="12"/>
      <c r="C206" s="12" t="s">
        <v>280</v>
      </c>
      <c r="D206" s="14"/>
      <c r="E206" s="15"/>
      <c r="F206" s="15"/>
      <c r="G206" s="23"/>
      <c r="H206" s="22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</row>
    <row r="207" spans="1:193" s="19" customFormat="1" ht="29.45" customHeight="1">
      <c r="A207" s="11"/>
      <c r="B207" s="31" t="s">
        <v>281</v>
      </c>
      <c r="C207" s="20" t="s">
        <v>282</v>
      </c>
      <c r="D207" s="12"/>
      <c r="E207" s="15"/>
      <c r="F207" s="15"/>
      <c r="G207" s="23"/>
      <c r="H207" s="22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</row>
    <row r="208" spans="1:193" s="19" customFormat="1" ht="29.45" customHeight="1">
      <c r="A208" s="11"/>
      <c r="B208" s="51" t="s">
        <v>283</v>
      </c>
      <c r="C208" s="12" t="s">
        <v>284</v>
      </c>
      <c r="D208" s="12"/>
      <c r="E208" s="15"/>
      <c r="F208" s="15"/>
      <c r="G208" s="23"/>
      <c r="H208" s="22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</row>
    <row r="209" spans="1:193" s="19" customFormat="1" ht="29.45" customHeight="1">
      <c r="A209" s="11"/>
      <c r="B209" s="51" t="s">
        <v>285</v>
      </c>
      <c r="C209" s="12" t="s">
        <v>376</v>
      </c>
      <c r="D209" s="12"/>
      <c r="E209" s="15"/>
      <c r="F209" s="15"/>
      <c r="G209" s="23"/>
      <c r="H209" s="22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</row>
    <row r="210" spans="1:193" s="19" customFormat="1" ht="29.45" customHeight="1">
      <c r="A210" s="11">
        <v>89</v>
      </c>
      <c r="B210" s="51" t="s">
        <v>286</v>
      </c>
      <c r="C210" s="12" t="s">
        <v>287</v>
      </c>
      <c r="D210" s="14" t="s">
        <v>33</v>
      </c>
      <c r="E210" s="15">
        <v>8020.5</v>
      </c>
      <c r="F210" s="15"/>
      <c r="G210" s="23"/>
      <c r="H210" s="22">
        <f>+G210*E210</f>
        <v>0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</row>
    <row r="211" spans="1:193" s="19" customFormat="1" ht="29.45" customHeight="1">
      <c r="A211" s="11"/>
      <c r="B211" s="51" t="s">
        <v>288</v>
      </c>
      <c r="C211" s="12" t="s">
        <v>424</v>
      </c>
      <c r="D211" s="14"/>
      <c r="E211" s="15"/>
      <c r="F211" s="15"/>
      <c r="G211" s="23"/>
      <c r="H211" s="22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</row>
    <row r="212" spans="1:193" s="19" customFormat="1" ht="29.45" customHeight="1">
      <c r="A212" s="11"/>
      <c r="B212" s="51" t="s">
        <v>250</v>
      </c>
      <c r="C212" s="12" t="s">
        <v>425</v>
      </c>
      <c r="D212" s="14"/>
      <c r="E212" s="15"/>
      <c r="F212" s="15"/>
      <c r="G212" s="23"/>
      <c r="H212" s="22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</row>
    <row r="213" spans="1:193" s="19" customFormat="1" ht="29.45" customHeight="1">
      <c r="A213" s="11"/>
      <c r="B213" s="51" t="s">
        <v>251</v>
      </c>
      <c r="C213" s="12" t="s">
        <v>426</v>
      </c>
      <c r="D213" s="14"/>
      <c r="E213" s="15"/>
      <c r="F213" s="15"/>
      <c r="G213" s="23"/>
      <c r="H213" s="22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</row>
    <row r="214" spans="1:193" s="19" customFormat="1" ht="29.45" customHeight="1">
      <c r="A214" s="11">
        <v>90</v>
      </c>
      <c r="B214" s="51" t="s">
        <v>252</v>
      </c>
      <c r="C214" s="12" t="s">
        <v>287</v>
      </c>
      <c r="D214" s="14" t="s">
        <v>33</v>
      </c>
      <c r="E214" s="15">
        <v>15449.47</v>
      </c>
      <c r="F214" s="15"/>
      <c r="G214" s="23"/>
      <c r="H214" s="22">
        <f>+G214*E214</f>
        <v>0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</row>
    <row r="215" spans="1:193" s="19" customFormat="1" ht="29.45" customHeight="1">
      <c r="A215" s="11"/>
      <c r="B215" s="12" t="s">
        <v>254</v>
      </c>
      <c r="C215" s="20" t="s">
        <v>289</v>
      </c>
      <c r="D215" s="14"/>
      <c r="E215" s="15"/>
      <c r="F215" s="15"/>
      <c r="G215" s="23"/>
      <c r="H215" s="22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</row>
    <row r="216" spans="1:193" s="19" customFormat="1" ht="29.45" customHeight="1">
      <c r="A216" s="11"/>
      <c r="B216" s="12" t="s">
        <v>256</v>
      </c>
      <c r="C216" s="36" t="s">
        <v>290</v>
      </c>
      <c r="D216" s="36"/>
      <c r="E216" s="15"/>
      <c r="F216" s="15"/>
      <c r="G216" s="23"/>
      <c r="H216" s="22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</row>
    <row r="217" spans="1:193" s="19" customFormat="1" ht="29.45" customHeight="1">
      <c r="A217" s="11"/>
      <c r="B217" s="12" t="s">
        <v>258</v>
      </c>
      <c r="C217" s="12" t="s">
        <v>291</v>
      </c>
      <c r="D217" s="12"/>
      <c r="E217" s="15"/>
      <c r="F217" s="15"/>
      <c r="G217" s="23"/>
      <c r="H217" s="22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</row>
    <row r="218" spans="1:193" s="19" customFormat="1" ht="29.45" customHeight="1">
      <c r="A218" s="11"/>
      <c r="B218" s="12" t="s">
        <v>260</v>
      </c>
      <c r="C218" s="12" t="s">
        <v>292</v>
      </c>
      <c r="D218" s="12"/>
      <c r="E218" s="15"/>
      <c r="F218" s="15"/>
      <c r="G218" s="23"/>
      <c r="H218" s="22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</row>
    <row r="219" spans="1:193" s="19" customFormat="1" ht="29.45" customHeight="1">
      <c r="A219" s="11">
        <v>91</v>
      </c>
      <c r="B219" s="12" t="s">
        <v>262</v>
      </c>
      <c r="C219" s="12" t="s">
        <v>293</v>
      </c>
      <c r="D219" s="37" t="s">
        <v>294</v>
      </c>
      <c r="E219" s="15">
        <v>185805.88</v>
      </c>
      <c r="F219" s="15"/>
      <c r="G219" s="23"/>
      <c r="H219" s="22">
        <f>+G219*E219</f>
        <v>0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</row>
    <row r="220" spans="1:193" s="19" customFormat="1" ht="29.45" customHeight="1">
      <c r="A220" s="11">
        <v>92</v>
      </c>
      <c r="B220" s="12" t="s">
        <v>265</v>
      </c>
      <c r="C220" s="12" t="s">
        <v>295</v>
      </c>
      <c r="D220" s="37" t="s">
        <v>294</v>
      </c>
      <c r="E220" s="15">
        <v>50684.17</v>
      </c>
      <c r="F220" s="15"/>
      <c r="G220" s="23"/>
      <c r="H220" s="22">
        <f>+G220*E220</f>
        <v>0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</row>
    <row r="221" spans="1:193" s="19" customFormat="1" ht="29.45" customHeight="1">
      <c r="A221" s="11"/>
      <c r="B221" s="16" t="s">
        <v>273</v>
      </c>
      <c r="C221" s="12" t="s">
        <v>274</v>
      </c>
      <c r="D221" s="12"/>
      <c r="E221" s="15"/>
      <c r="F221" s="15"/>
      <c r="G221" s="23"/>
      <c r="H221" s="22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</row>
    <row r="222" spans="1:193" s="19" customFormat="1" ht="29.45" customHeight="1">
      <c r="A222" s="11">
        <v>93</v>
      </c>
      <c r="B222" s="16" t="s">
        <v>275</v>
      </c>
      <c r="C222" s="12" t="s">
        <v>276</v>
      </c>
      <c r="D222" s="14" t="s">
        <v>296</v>
      </c>
      <c r="E222" s="15">
        <f>E228*160</f>
        <v>957504</v>
      </c>
      <c r="F222" s="15"/>
      <c r="G222" s="23"/>
      <c r="H222" s="22">
        <f>+G222*E222</f>
        <v>0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</row>
    <row r="223" spans="1:193" s="19" customFormat="1" ht="29.45" customHeight="1">
      <c r="A223" s="11"/>
      <c r="B223" s="12" t="s">
        <v>297</v>
      </c>
      <c r="C223" s="20" t="s">
        <v>298</v>
      </c>
      <c r="D223" s="14"/>
      <c r="E223" s="15"/>
      <c r="F223" s="15"/>
      <c r="G223" s="23"/>
      <c r="H223" s="22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</row>
    <row r="224" spans="1:193" s="19" customFormat="1" ht="29.45" customHeight="1">
      <c r="A224" s="11">
        <v>94</v>
      </c>
      <c r="B224" s="12" t="s">
        <v>299</v>
      </c>
      <c r="C224" s="12" t="s">
        <v>300</v>
      </c>
      <c r="D224" s="14" t="s">
        <v>107</v>
      </c>
      <c r="E224" s="15">
        <v>15.48</v>
      </c>
      <c r="F224" s="15"/>
      <c r="G224" s="23"/>
      <c r="H224" s="22">
        <f>+G224*E224</f>
        <v>0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</row>
    <row r="225" spans="1:193" s="19" customFormat="1" ht="29.45" customHeight="1">
      <c r="A225" s="11"/>
      <c r="B225" s="51" t="s">
        <v>267</v>
      </c>
      <c r="C225" s="20" t="s">
        <v>301</v>
      </c>
      <c r="D225" s="14"/>
      <c r="E225" s="15"/>
      <c r="F225" s="15"/>
      <c r="G225" s="23"/>
      <c r="H225" s="22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</row>
    <row r="226" spans="1:193" s="19" customFormat="1" ht="29.45" customHeight="1">
      <c r="A226" s="11"/>
      <c r="B226" s="51" t="s">
        <v>269</v>
      </c>
      <c r="C226" s="12" t="s">
        <v>302</v>
      </c>
      <c r="D226" s="14"/>
      <c r="E226" s="15"/>
      <c r="F226" s="15"/>
      <c r="G226" s="23"/>
      <c r="H226" s="22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</row>
    <row r="227" spans="1:193" s="19" customFormat="1" ht="29.45" customHeight="1">
      <c r="A227" s="11"/>
      <c r="B227" s="51" t="s">
        <v>271</v>
      </c>
      <c r="C227" s="12" t="s">
        <v>303</v>
      </c>
      <c r="D227" s="14"/>
      <c r="E227" s="15"/>
      <c r="F227" s="15"/>
      <c r="G227" s="23"/>
      <c r="H227" s="22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</row>
    <row r="228" spans="1:193" s="19" customFormat="1" ht="29.45" customHeight="1">
      <c r="A228" s="11">
        <v>95</v>
      </c>
      <c r="B228" s="51"/>
      <c r="C228" s="12" t="s">
        <v>304</v>
      </c>
      <c r="D228" s="14" t="s">
        <v>33</v>
      </c>
      <c r="E228" s="15">
        <v>5984.4</v>
      </c>
      <c r="F228" s="15"/>
      <c r="G228" s="23"/>
      <c r="H228" s="22">
        <f>+G228*E228</f>
        <v>0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</row>
    <row r="229" spans="1:193" s="19" customFormat="1" ht="29.45" customHeight="1">
      <c r="A229" s="11"/>
      <c r="B229" s="51"/>
      <c r="C229" s="12"/>
      <c r="D229" s="14"/>
      <c r="E229" s="15"/>
      <c r="F229" s="15"/>
      <c r="G229" s="29"/>
      <c r="H229" s="30">
        <f>SUM(H205:H228)</f>
        <v>0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</row>
    <row r="230" spans="1:193" s="19" customFormat="1" ht="29.45" customHeight="1">
      <c r="A230" s="11"/>
      <c r="B230" s="31"/>
      <c r="C230" s="13" t="s">
        <v>305</v>
      </c>
      <c r="D230" s="14"/>
      <c r="E230" s="15"/>
      <c r="F230" s="15"/>
      <c r="G230" s="23"/>
      <c r="H230" s="22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</row>
    <row r="231" spans="1:193" s="19" customFormat="1" ht="29.45" customHeight="1">
      <c r="A231" s="11"/>
      <c r="B231" s="31" t="s">
        <v>244</v>
      </c>
      <c r="C231" s="20" t="s">
        <v>306</v>
      </c>
      <c r="D231" s="14"/>
      <c r="E231" s="15"/>
      <c r="F231" s="15"/>
      <c r="G231" s="23"/>
      <c r="H231" s="22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</row>
    <row r="232" spans="1:193" s="19" customFormat="1" ht="29.45" customHeight="1">
      <c r="A232" s="24"/>
      <c r="B232" s="31" t="s">
        <v>245</v>
      </c>
      <c r="C232" s="12" t="s">
        <v>307</v>
      </c>
      <c r="D232" s="14"/>
      <c r="E232" s="15"/>
      <c r="F232" s="15"/>
      <c r="G232" s="23"/>
      <c r="H232" s="22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</row>
    <row r="233" spans="1:193" s="19" customFormat="1" ht="29.45" customHeight="1" thickBot="1">
      <c r="A233" s="24"/>
      <c r="B233" s="31" t="s">
        <v>308</v>
      </c>
      <c r="C233" s="12" t="s">
        <v>309</v>
      </c>
      <c r="D233" s="14"/>
      <c r="E233" s="15"/>
      <c r="F233" s="15"/>
      <c r="G233" s="23"/>
      <c r="H233" s="22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</row>
    <row r="234" spans="1:193" s="52" customFormat="1" ht="29.45" customHeight="1">
      <c r="A234" s="24"/>
      <c r="B234" s="12" t="s">
        <v>310</v>
      </c>
      <c r="C234" s="12" t="s">
        <v>311</v>
      </c>
      <c r="D234" s="14"/>
      <c r="E234" s="15"/>
      <c r="F234" s="15"/>
      <c r="G234" s="23"/>
      <c r="H234" s="22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</row>
    <row r="235" spans="1:193" s="25" customFormat="1" ht="29.45" customHeight="1">
      <c r="A235" s="24">
        <v>96</v>
      </c>
      <c r="B235" s="80" t="s">
        <v>312</v>
      </c>
      <c r="C235" s="80" t="s">
        <v>313</v>
      </c>
      <c r="D235" s="81" t="s">
        <v>26</v>
      </c>
      <c r="E235" s="15">
        <v>6500</v>
      </c>
      <c r="F235" s="15"/>
      <c r="G235" s="23"/>
      <c r="H235" s="22">
        <f>+G235*E235</f>
        <v>0</v>
      </c>
    </row>
    <row r="236" spans="1:193" s="19" customFormat="1" ht="29.45" customHeight="1">
      <c r="A236" s="24">
        <v>97</v>
      </c>
      <c r="B236" s="12" t="s">
        <v>314</v>
      </c>
      <c r="C236" s="12" t="s">
        <v>315</v>
      </c>
      <c r="D236" s="14" t="s">
        <v>26</v>
      </c>
      <c r="E236" s="15">
        <v>5860</v>
      </c>
      <c r="F236" s="15"/>
      <c r="G236" s="23"/>
      <c r="H236" s="22">
        <f>+G236*E236</f>
        <v>0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</row>
    <row r="237" spans="1:193" s="19" customFormat="1" ht="29.45" customHeight="1">
      <c r="A237" s="24">
        <v>98</v>
      </c>
      <c r="B237" s="80" t="s">
        <v>316</v>
      </c>
      <c r="C237" s="80" t="s">
        <v>317</v>
      </c>
      <c r="D237" s="81" t="s">
        <v>26</v>
      </c>
      <c r="E237" s="15">
        <v>11720</v>
      </c>
      <c r="F237" s="15"/>
      <c r="G237" s="23"/>
      <c r="H237" s="22">
        <f>+G237*E237</f>
        <v>0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</row>
    <row r="238" spans="1:193" s="19" customFormat="1" ht="29.45" customHeight="1">
      <c r="A238" s="53"/>
      <c r="B238" s="54" t="s">
        <v>318</v>
      </c>
      <c r="C238" s="55" t="s">
        <v>319</v>
      </c>
      <c r="D238" s="57"/>
      <c r="E238" s="15"/>
      <c r="F238" s="56"/>
      <c r="G238" s="23"/>
      <c r="H238" s="22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</row>
    <row r="239" spans="1:193" s="19" customFormat="1" ht="29.45" customHeight="1">
      <c r="A239" s="53">
        <v>99</v>
      </c>
      <c r="B239" s="54" t="s">
        <v>320</v>
      </c>
      <c r="C239" s="55" t="s">
        <v>378</v>
      </c>
      <c r="D239" s="81" t="s">
        <v>26</v>
      </c>
      <c r="E239" s="15">
        <v>100</v>
      </c>
      <c r="F239" s="56"/>
      <c r="G239" s="23"/>
      <c r="H239" s="22">
        <f>+G239*E239</f>
        <v>0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</row>
    <row r="240" spans="1:193" s="19" customFormat="1" ht="29.45" customHeight="1">
      <c r="A240" s="53">
        <v>100</v>
      </c>
      <c r="B240" s="54" t="s">
        <v>323</v>
      </c>
      <c r="C240" s="55" t="s">
        <v>379</v>
      </c>
      <c r="D240" s="81" t="s">
        <v>26</v>
      </c>
      <c r="E240" s="15">
        <v>800</v>
      </c>
      <c r="F240" s="56"/>
      <c r="G240" s="23"/>
      <c r="H240" s="22">
        <f>+G240*E240</f>
        <v>0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</row>
    <row r="241" spans="1:193" s="19" customFormat="1" ht="29.45" customHeight="1">
      <c r="A241" s="53"/>
      <c r="B241" s="54" t="s">
        <v>325</v>
      </c>
      <c r="C241" s="55" t="s">
        <v>326</v>
      </c>
      <c r="D241" s="57"/>
      <c r="E241" s="15"/>
      <c r="F241" s="56"/>
      <c r="G241" s="23"/>
      <c r="H241" s="22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</row>
    <row r="242" spans="1:193" s="19" customFormat="1" ht="29.45" customHeight="1">
      <c r="A242" s="53">
        <v>101</v>
      </c>
      <c r="B242" s="54" t="s">
        <v>327</v>
      </c>
      <c r="C242" s="55" t="s">
        <v>321</v>
      </c>
      <c r="D242" s="50" t="s">
        <v>322</v>
      </c>
      <c r="E242" s="15">
        <v>105</v>
      </c>
      <c r="F242" s="56"/>
      <c r="G242" s="23"/>
      <c r="H242" s="22">
        <f>+G242*E242</f>
        <v>0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</row>
    <row r="243" spans="1:193" s="19" customFormat="1" ht="29.45" customHeight="1">
      <c r="A243" s="53">
        <v>102</v>
      </c>
      <c r="B243" s="54" t="s">
        <v>328</v>
      </c>
      <c r="C243" s="55" t="s">
        <v>324</v>
      </c>
      <c r="D243" s="50" t="s">
        <v>322</v>
      </c>
      <c r="E243" s="15">
        <v>100</v>
      </c>
      <c r="F243" s="56"/>
      <c r="G243" s="23"/>
      <c r="H243" s="22">
        <f>+G243*E243</f>
        <v>0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</row>
    <row r="244" spans="1:193" s="19" customFormat="1" ht="29.45" customHeight="1">
      <c r="A244" s="24">
        <v>103</v>
      </c>
      <c r="B244" s="12" t="s">
        <v>329</v>
      </c>
      <c r="C244" s="12" t="s">
        <v>330</v>
      </c>
      <c r="D244" s="14" t="s">
        <v>26</v>
      </c>
      <c r="E244" s="15">
        <v>5000</v>
      </c>
      <c r="F244" s="15"/>
      <c r="G244" s="23"/>
      <c r="H244" s="22">
        <f>+G244*E244</f>
        <v>0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</row>
    <row r="245" spans="1:193" s="19" customFormat="1" ht="29.25" customHeight="1">
      <c r="A245" s="24"/>
      <c r="B245" s="12" t="s">
        <v>331</v>
      </c>
      <c r="C245" s="20" t="s">
        <v>332</v>
      </c>
      <c r="D245" s="14"/>
      <c r="E245" s="15"/>
      <c r="F245" s="15"/>
      <c r="G245" s="23"/>
      <c r="H245" s="22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</row>
    <row r="246" spans="1:193" s="19" customFormat="1" ht="29.25" customHeight="1">
      <c r="A246" s="24"/>
      <c r="B246" s="12" t="s">
        <v>333</v>
      </c>
      <c r="C246" s="20" t="s">
        <v>334</v>
      </c>
      <c r="D246" s="14"/>
      <c r="E246" s="15"/>
      <c r="F246" s="15"/>
      <c r="G246" s="23"/>
      <c r="H246" s="22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</row>
    <row r="247" spans="1:193" s="19" customFormat="1" ht="29.25" customHeight="1">
      <c r="A247" s="24">
        <v>104</v>
      </c>
      <c r="B247" s="12"/>
      <c r="C247" s="12" t="s">
        <v>382</v>
      </c>
      <c r="D247" s="14" t="s">
        <v>337</v>
      </c>
      <c r="E247" s="15">
        <v>3</v>
      </c>
      <c r="F247" s="15"/>
      <c r="G247" s="23"/>
      <c r="H247" s="22">
        <f t="shared" ref="H247:H252" si="3">+G247*E247</f>
        <v>0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</row>
    <row r="248" spans="1:193" s="19" customFormat="1" ht="29.25" customHeight="1">
      <c r="A248" s="24">
        <v>105</v>
      </c>
      <c r="B248" s="12" t="s">
        <v>335</v>
      </c>
      <c r="C248" s="12" t="s">
        <v>336</v>
      </c>
      <c r="D248" s="14" t="s">
        <v>337</v>
      </c>
      <c r="E248" s="15">
        <v>1</v>
      </c>
      <c r="F248" s="15"/>
      <c r="G248" s="23"/>
      <c r="H248" s="22">
        <f t="shared" si="3"/>
        <v>0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</row>
    <row r="249" spans="1:193" s="19" customFormat="1" ht="29.25" customHeight="1">
      <c r="A249" s="24">
        <v>106</v>
      </c>
      <c r="B249" s="12"/>
      <c r="C249" s="12" t="s">
        <v>384</v>
      </c>
      <c r="D249" s="14" t="s">
        <v>337</v>
      </c>
      <c r="E249" s="15">
        <v>2</v>
      </c>
      <c r="F249" s="15"/>
      <c r="G249" s="23"/>
      <c r="H249" s="22">
        <f t="shared" si="3"/>
        <v>0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</row>
    <row r="250" spans="1:193" s="19" customFormat="1" ht="29.25" customHeight="1">
      <c r="A250" s="24">
        <v>107</v>
      </c>
      <c r="B250" s="12"/>
      <c r="C250" s="12" t="s">
        <v>338</v>
      </c>
      <c r="D250" s="14" t="s">
        <v>337</v>
      </c>
      <c r="E250" s="15">
        <v>1</v>
      </c>
      <c r="F250" s="15"/>
      <c r="G250" s="23"/>
      <c r="H250" s="22">
        <f t="shared" si="3"/>
        <v>0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</row>
    <row r="251" spans="1:193" s="19" customFormat="1" ht="29.25" customHeight="1">
      <c r="A251" s="24">
        <v>108</v>
      </c>
      <c r="B251" s="12" t="s">
        <v>339</v>
      </c>
      <c r="C251" s="12" t="s">
        <v>385</v>
      </c>
      <c r="D251" s="14" t="s">
        <v>337</v>
      </c>
      <c r="E251" s="15">
        <v>2</v>
      </c>
      <c r="F251" s="15"/>
      <c r="G251" s="23"/>
      <c r="H251" s="22">
        <f t="shared" si="3"/>
        <v>0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</row>
    <row r="252" spans="1:193" s="19" customFormat="1" ht="29.25" customHeight="1">
      <c r="A252" s="24">
        <v>109</v>
      </c>
      <c r="B252" s="12" t="s">
        <v>339</v>
      </c>
      <c r="C252" s="12" t="s">
        <v>383</v>
      </c>
      <c r="D252" s="14" t="s">
        <v>337</v>
      </c>
      <c r="E252" s="15">
        <v>8</v>
      </c>
      <c r="F252" s="15"/>
      <c r="G252" s="23"/>
      <c r="H252" s="22">
        <f t="shared" si="3"/>
        <v>0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</row>
    <row r="253" spans="1:193" s="19" customFormat="1" ht="29.45" customHeight="1">
      <c r="A253" s="24"/>
      <c r="B253" s="12" t="s">
        <v>340</v>
      </c>
      <c r="C253" s="20" t="s">
        <v>341</v>
      </c>
      <c r="D253" s="14"/>
      <c r="E253" s="15"/>
      <c r="F253" s="15"/>
      <c r="G253" s="23"/>
      <c r="H253" s="22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</row>
    <row r="254" spans="1:193" s="19" customFormat="1" ht="29.45" customHeight="1">
      <c r="A254" s="24"/>
      <c r="B254" s="12" t="s">
        <v>342</v>
      </c>
      <c r="C254" s="12" t="s">
        <v>343</v>
      </c>
      <c r="D254" s="14"/>
      <c r="E254" s="15"/>
      <c r="F254" s="15"/>
      <c r="G254" s="23"/>
      <c r="H254" s="22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</row>
    <row r="255" spans="1:193" s="19" customFormat="1" ht="29.45" customHeight="1">
      <c r="A255" s="24">
        <v>110</v>
      </c>
      <c r="B255" s="12"/>
      <c r="C255" s="12" t="s">
        <v>388</v>
      </c>
      <c r="D255" s="14" t="s">
        <v>337</v>
      </c>
      <c r="E255" s="15">
        <v>8</v>
      </c>
      <c r="F255" s="15"/>
      <c r="G255" s="23"/>
      <c r="H255" s="22">
        <f>+G255*E255</f>
        <v>0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</row>
    <row r="256" spans="1:193" s="19" customFormat="1" ht="29.45" customHeight="1">
      <c r="A256" s="24">
        <v>111</v>
      </c>
      <c r="B256" s="12" t="s">
        <v>344</v>
      </c>
      <c r="C256" s="12" t="s">
        <v>345</v>
      </c>
      <c r="D256" s="14" t="s">
        <v>337</v>
      </c>
      <c r="E256" s="15">
        <v>6</v>
      </c>
      <c r="F256" s="15"/>
      <c r="G256" s="23"/>
      <c r="H256" s="22">
        <f>+G256*E256</f>
        <v>0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</row>
    <row r="257" spans="1:193" s="19" customFormat="1" ht="29.45" customHeight="1">
      <c r="A257" s="24">
        <v>112</v>
      </c>
      <c r="B257" s="12" t="s">
        <v>344</v>
      </c>
      <c r="C257" s="12" t="s">
        <v>423</v>
      </c>
      <c r="D257" s="14" t="s">
        <v>337</v>
      </c>
      <c r="E257" s="15">
        <v>2</v>
      </c>
      <c r="F257" s="15"/>
      <c r="G257" s="23"/>
      <c r="H257" s="22">
        <f>+G257*E257</f>
        <v>0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</row>
    <row r="258" spans="1:193" s="19" customFormat="1" ht="29.25" customHeight="1">
      <c r="A258" s="24"/>
      <c r="B258" s="12"/>
      <c r="C258" s="20" t="s">
        <v>346</v>
      </c>
      <c r="D258" s="14"/>
      <c r="E258" s="15"/>
      <c r="F258" s="15"/>
      <c r="G258" s="23"/>
      <c r="H258" s="22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</row>
    <row r="259" spans="1:193" s="19" customFormat="1" ht="29.45" customHeight="1">
      <c r="A259" s="24">
        <v>113</v>
      </c>
      <c r="B259" s="12"/>
      <c r="C259" s="12" t="s">
        <v>380</v>
      </c>
      <c r="D259" s="14" t="s">
        <v>337</v>
      </c>
      <c r="E259" s="15">
        <v>4</v>
      </c>
      <c r="F259" s="15"/>
      <c r="G259" s="23"/>
      <c r="H259" s="22">
        <f t="shared" ref="H259:H264" si="4">+G259*E259</f>
        <v>0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</row>
    <row r="260" spans="1:193" s="19" customFormat="1" ht="29.45" customHeight="1">
      <c r="A260" s="24">
        <v>114</v>
      </c>
      <c r="B260" s="12" t="s">
        <v>347</v>
      </c>
      <c r="C260" s="12" t="s">
        <v>381</v>
      </c>
      <c r="D260" s="14" t="s">
        <v>337</v>
      </c>
      <c r="E260" s="15">
        <v>1</v>
      </c>
      <c r="F260" s="15"/>
      <c r="G260" s="23"/>
      <c r="H260" s="22">
        <f t="shared" si="4"/>
        <v>0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</row>
    <row r="261" spans="1:193" s="19" customFormat="1" ht="29.45" customHeight="1">
      <c r="A261" s="24">
        <v>115</v>
      </c>
      <c r="B261" s="12" t="s">
        <v>348</v>
      </c>
      <c r="C261" s="12" t="s">
        <v>349</v>
      </c>
      <c r="D261" s="14" t="s">
        <v>337</v>
      </c>
      <c r="E261" s="15">
        <v>3</v>
      </c>
      <c r="F261" s="15"/>
      <c r="G261" s="23"/>
      <c r="H261" s="22">
        <f t="shared" si="4"/>
        <v>0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</row>
    <row r="262" spans="1:193" s="19" customFormat="1" ht="29.45" customHeight="1">
      <c r="A262" s="24">
        <v>116</v>
      </c>
      <c r="B262" s="12"/>
      <c r="C262" s="12" t="s">
        <v>417</v>
      </c>
      <c r="D262" s="14" t="s">
        <v>337</v>
      </c>
      <c r="E262" s="15">
        <v>1</v>
      </c>
      <c r="F262" s="15"/>
      <c r="G262" s="23"/>
      <c r="H262" s="22">
        <f t="shared" si="4"/>
        <v>0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</row>
    <row r="263" spans="1:193" s="19" customFormat="1" ht="29.25" customHeight="1">
      <c r="A263" s="24">
        <v>117</v>
      </c>
      <c r="B263" s="12" t="s">
        <v>350</v>
      </c>
      <c r="C263" s="12" t="s">
        <v>418</v>
      </c>
      <c r="D263" s="14" t="s">
        <v>337</v>
      </c>
      <c r="E263" s="15">
        <v>1</v>
      </c>
      <c r="F263" s="15"/>
      <c r="G263" s="23"/>
      <c r="H263" s="22">
        <f t="shared" si="4"/>
        <v>0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</row>
    <row r="264" spans="1:193" s="19" customFormat="1" ht="29.45" customHeight="1">
      <c r="A264" s="24">
        <v>118</v>
      </c>
      <c r="B264" s="12" t="s">
        <v>350</v>
      </c>
      <c r="C264" s="12" t="s">
        <v>419</v>
      </c>
      <c r="D264" s="14" t="s">
        <v>337</v>
      </c>
      <c r="E264" s="15">
        <v>3</v>
      </c>
      <c r="F264" s="15"/>
      <c r="G264" s="23"/>
      <c r="H264" s="22">
        <f t="shared" si="4"/>
        <v>0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</row>
    <row r="265" spans="1:193" s="19" customFormat="1" ht="29.45" customHeight="1">
      <c r="A265" s="24"/>
      <c r="B265" s="12"/>
      <c r="C265" s="20" t="s">
        <v>416</v>
      </c>
      <c r="D265" s="14"/>
      <c r="E265" s="15"/>
      <c r="F265" s="15"/>
      <c r="G265" s="23"/>
      <c r="H265" s="2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</row>
    <row r="266" spans="1:193" s="27" customFormat="1" ht="29.45" customHeight="1">
      <c r="A266" s="24">
        <v>119</v>
      </c>
      <c r="B266" s="12" t="s">
        <v>351</v>
      </c>
      <c r="C266" s="12" t="s">
        <v>352</v>
      </c>
      <c r="D266" s="14" t="s">
        <v>337</v>
      </c>
      <c r="E266" s="15">
        <v>2</v>
      </c>
      <c r="F266" s="15"/>
      <c r="G266" s="23"/>
      <c r="H266" s="22">
        <f>+G266*E266</f>
        <v>0</v>
      </c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</row>
    <row r="267" spans="1:193" s="27" customFormat="1" ht="29.45" customHeight="1">
      <c r="A267" s="24"/>
      <c r="B267" s="12"/>
      <c r="C267" s="20" t="s">
        <v>353</v>
      </c>
      <c r="D267" s="14"/>
      <c r="E267" s="15"/>
      <c r="F267" s="15"/>
      <c r="G267" s="23"/>
      <c r="H267" s="22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</row>
    <row r="268" spans="1:193" s="27" customFormat="1" ht="29.45" customHeight="1">
      <c r="A268" s="24">
        <v>120</v>
      </c>
      <c r="B268" s="12"/>
      <c r="C268" s="12" t="s">
        <v>354</v>
      </c>
      <c r="D268" s="14" t="s">
        <v>337</v>
      </c>
      <c r="E268" s="15">
        <v>3</v>
      </c>
      <c r="F268" s="15"/>
      <c r="G268" s="23"/>
      <c r="H268" s="22">
        <f>+G268*E268</f>
        <v>0</v>
      </c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</row>
    <row r="269" spans="1:193" s="27" customFormat="1" ht="29.45" customHeight="1">
      <c r="A269" s="24">
        <v>121</v>
      </c>
      <c r="B269" s="12"/>
      <c r="C269" s="12" t="s">
        <v>386</v>
      </c>
      <c r="D269" s="14" t="s">
        <v>337</v>
      </c>
      <c r="E269" s="15">
        <v>8</v>
      </c>
      <c r="F269" s="15"/>
      <c r="G269" s="23"/>
      <c r="H269" s="22">
        <f>+G269*E269</f>
        <v>0</v>
      </c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</row>
    <row r="270" spans="1:193" s="27" customFormat="1" ht="29.45" customHeight="1">
      <c r="A270" s="24">
        <v>122</v>
      </c>
      <c r="B270" s="12"/>
      <c r="C270" s="12" t="s">
        <v>355</v>
      </c>
      <c r="D270" s="14" t="s">
        <v>337</v>
      </c>
      <c r="E270" s="15">
        <v>2</v>
      </c>
      <c r="F270" s="15"/>
      <c r="G270" s="23"/>
      <c r="H270" s="22">
        <f>+G270*E270</f>
        <v>0</v>
      </c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</row>
    <row r="271" spans="1:193" s="27" customFormat="1" ht="29.45" customHeight="1">
      <c r="A271" s="24">
        <v>123</v>
      </c>
      <c r="B271" s="12"/>
      <c r="C271" s="12" t="s">
        <v>387</v>
      </c>
      <c r="D271" s="14" t="s">
        <v>337</v>
      </c>
      <c r="E271" s="15">
        <v>1</v>
      </c>
      <c r="F271" s="15"/>
      <c r="G271" s="23"/>
      <c r="H271" s="22">
        <f>+G271*E271</f>
        <v>0</v>
      </c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</row>
    <row r="272" spans="1:193" s="27" customFormat="1" ht="29.45" customHeight="1">
      <c r="A272" s="24"/>
      <c r="B272" s="12" t="s">
        <v>356</v>
      </c>
      <c r="C272" s="20" t="s">
        <v>357</v>
      </c>
      <c r="D272" s="14"/>
      <c r="E272" s="15"/>
      <c r="F272" s="15"/>
      <c r="G272" s="23"/>
      <c r="H272" s="22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</row>
    <row r="273" spans="1:193" s="27" customFormat="1" ht="29.45" customHeight="1">
      <c r="A273" s="24"/>
      <c r="B273" s="12" t="s">
        <v>358</v>
      </c>
      <c r="C273" s="12" t="s">
        <v>359</v>
      </c>
      <c r="D273" s="14"/>
      <c r="E273" s="15"/>
      <c r="F273" s="15"/>
      <c r="G273" s="23"/>
      <c r="H273" s="22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</row>
    <row r="274" spans="1:193" s="27" customFormat="1" ht="29.45" customHeight="1">
      <c r="A274" s="24">
        <v>124</v>
      </c>
      <c r="B274" s="12"/>
      <c r="C274" s="12" t="s">
        <v>360</v>
      </c>
      <c r="D274" s="14" t="s">
        <v>337</v>
      </c>
      <c r="E274" s="15">
        <v>1</v>
      </c>
      <c r="F274" s="15"/>
      <c r="G274" s="23"/>
      <c r="H274" s="22">
        <f>+G274*E274</f>
        <v>0</v>
      </c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</row>
    <row r="275" spans="1:193" s="27" customFormat="1" ht="63" customHeight="1">
      <c r="A275" s="24">
        <v>125</v>
      </c>
      <c r="B275" s="12" t="s">
        <v>361</v>
      </c>
      <c r="C275" s="43" t="s">
        <v>362</v>
      </c>
      <c r="D275" s="14" t="s">
        <v>337</v>
      </c>
      <c r="E275" s="15">
        <v>160</v>
      </c>
      <c r="F275" s="15"/>
      <c r="G275" s="23"/>
      <c r="H275" s="22">
        <f>+G275*E275</f>
        <v>0</v>
      </c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</row>
    <row r="276" spans="1:193" s="27" customFormat="1" ht="63" customHeight="1">
      <c r="A276" s="24">
        <v>126</v>
      </c>
      <c r="B276" s="12"/>
      <c r="C276" s="43" t="s">
        <v>363</v>
      </c>
      <c r="D276" s="14" t="s">
        <v>337</v>
      </c>
      <c r="E276" s="15">
        <v>80</v>
      </c>
      <c r="F276" s="15"/>
      <c r="G276" s="23"/>
      <c r="H276" s="22">
        <f>+G276*E276</f>
        <v>0</v>
      </c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</row>
    <row r="277" spans="1:193" s="27" customFormat="1" ht="63" customHeight="1">
      <c r="A277" s="24">
        <v>127</v>
      </c>
      <c r="B277" s="12"/>
      <c r="C277" s="43" t="s">
        <v>420</v>
      </c>
      <c r="D277" s="14" t="s">
        <v>337</v>
      </c>
      <c r="E277" s="15">
        <v>80</v>
      </c>
      <c r="F277" s="15"/>
      <c r="G277" s="23"/>
      <c r="H277" s="22">
        <f>+G277*E277</f>
        <v>0</v>
      </c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</row>
    <row r="278" spans="1:193" s="27" customFormat="1" ht="29.45" customHeight="1">
      <c r="A278" s="24"/>
      <c r="B278" s="12" t="s">
        <v>364</v>
      </c>
      <c r="C278" s="20" t="s">
        <v>365</v>
      </c>
      <c r="D278" s="14"/>
      <c r="E278" s="15"/>
      <c r="F278" s="58"/>
      <c r="G278" s="58"/>
      <c r="H278" s="22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</row>
    <row r="279" spans="1:193" s="27" customFormat="1" ht="29.45" customHeight="1">
      <c r="A279" s="24"/>
      <c r="B279" s="12" t="s">
        <v>366</v>
      </c>
      <c r="C279" s="12" t="s">
        <v>367</v>
      </c>
      <c r="D279" s="14"/>
      <c r="E279" s="15"/>
      <c r="F279" s="15"/>
      <c r="G279" s="23"/>
      <c r="H279" s="22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</row>
    <row r="280" spans="1:193" s="19" customFormat="1" ht="29.45" customHeight="1">
      <c r="A280" s="24">
        <v>128</v>
      </c>
      <c r="B280" s="12" t="s">
        <v>368</v>
      </c>
      <c r="C280" s="12" t="s">
        <v>369</v>
      </c>
      <c r="D280" s="14" t="s">
        <v>337</v>
      </c>
      <c r="E280" s="15">
        <v>700</v>
      </c>
      <c r="F280" s="15"/>
      <c r="G280" s="23"/>
      <c r="H280" s="22">
        <f>+G280*E280</f>
        <v>0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</row>
    <row r="281" spans="1:193" s="27" customFormat="1" ht="29.45" customHeight="1">
      <c r="A281" s="24">
        <v>129</v>
      </c>
      <c r="B281" s="12" t="s">
        <v>370</v>
      </c>
      <c r="C281" s="12" t="s">
        <v>371</v>
      </c>
      <c r="D281" s="14" t="s">
        <v>337</v>
      </c>
      <c r="E281" s="15">
        <v>300</v>
      </c>
      <c r="F281" s="15"/>
      <c r="G281" s="23"/>
      <c r="H281" s="22">
        <f>+G281*E281</f>
        <v>0</v>
      </c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</row>
    <row r="282" spans="1:193" s="27" customFormat="1" ht="29.45" customHeight="1">
      <c r="A282" s="24"/>
      <c r="B282" s="12"/>
      <c r="C282" s="12"/>
      <c r="D282" s="14"/>
      <c r="E282" s="15"/>
      <c r="F282" s="15"/>
      <c r="G282" s="23"/>
      <c r="H282" s="22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</row>
    <row r="283" spans="1:193" s="27" customFormat="1" ht="29.45" customHeight="1">
      <c r="A283" s="24"/>
      <c r="B283" s="12"/>
      <c r="C283" s="12"/>
      <c r="D283" s="14"/>
      <c r="E283" s="15"/>
      <c r="F283" s="15"/>
      <c r="G283" s="23"/>
      <c r="H283" s="22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</row>
    <row r="284" spans="1:193" s="19" customFormat="1" ht="29.45" customHeight="1">
      <c r="A284" s="24"/>
      <c r="B284" s="12"/>
      <c r="C284" s="12"/>
      <c r="D284" s="14"/>
      <c r="E284" s="14"/>
      <c r="F284" s="32"/>
      <c r="G284" s="29" t="s">
        <v>372</v>
      </c>
      <c r="H284" s="30">
        <f>SUM(H231:H281)</f>
        <v>0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</row>
    <row r="285" spans="1:193" s="19" customFormat="1" ht="29.45" customHeight="1">
      <c r="A285" s="24"/>
      <c r="B285" s="12"/>
      <c r="C285" s="12"/>
      <c r="D285" s="14"/>
      <c r="E285" s="14"/>
      <c r="F285" s="32"/>
      <c r="G285" s="29"/>
      <c r="H285" s="30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</row>
    <row r="286" spans="1:193" s="62" customFormat="1" ht="35.450000000000003" customHeight="1">
      <c r="A286" s="24"/>
      <c r="B286" s="12"/>
      <c r="C286" s="16"/>
      <c r="D286" s="14"/>
      <c r="E286" s="16"/>
      <c r="F286" s="32"/>
      <c r="G286" s="59" t="s">
        <v>373</v>
      </c>
      <c r="H286" s="60">
        <f>H69+H119+H150+H182+H202+H229+H284</f>
        <v>0</v>
      </c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</row>
    <row r="287" spans="1:193" ht="36.75" customHeight="1">
      <c r="A287" s="63"/>
      <c r="C287" s="12" t="s">
        <v>427</v>
      </c>
      <c r="F287" s="66" t="s">
        <v>374</v>
      </c>
      <c r="G287" s="67">
        <v>0.16</v>
      </c>
      <c r="H287" s="60">
        <f>H286*G287</f>
        <v>0</v>
      </c>
    </row>
    <row r="288" spans="1:193" ht="36.75" customHeight="1" thickBot="1">
      <c r="A288" s="68"/>
      <c r="B288" s="69"/>
      <c r="C288" s="70"/>
      <c r="D288" s="71"/>
      <c r="E288" s="71"/>
      <c r="F288" s="70"/>
      <c r="G288" s="72" t="s">
        <v>375</v>
      </c>
      <c r="H288" s="73">
        <f>H287+H286</f>
        <v>0</v>
      </c>
    </row>
    <row r="289" spans="1:218" ht="30.75" customHeight="1">
      <c r="A289" s="74"/>
      <c r="B289" s="75"/>
      <c r="C289" s="3"/>
      <c r="D289" s="76"/>
      <c r="E289" s="3"/>
      <c r="F289" s="3"/>
      <c r="G289" s="3"/>
      <c r="H289" s="77"/>
    </row>
    <row r="290" spans="1:218" s="3" customFormat="1" ht="30.75" customHeight="1">
      <c r="A290" s="74"/>
      <c r="B290" s="75"/>
      <c r="D290" s="76"/>
      <c r="E290" s="7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</row>
    <row r="291" spans="1:218" s="3" customFormat="1">
      <c r="A291" s="74"/>
      <c r="B291" s="7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</row>
  </sheetData>
  <mergeCells count="12">
    <mergeCell ref="A9:C10"/>
    <mergeCell ref="A11:A14"/>
    <mergeCell ref="B11:B14"/>
    <mergeCell ref="C11:C14"/>
    <mergeCell ref="D11:D14"/>
    <mergeCell ref="H11:H14"/>
    <mergeCell ref="D1:F8"/>
    <mergeCell ref="G1:H4"/>
    <mergeCell ref="G8:H8"/>
    <mergeCell ref="E11:E14"/>
    <mergeCell ref="F11:F14"/>
    <mergeCell ref="G11:G14"/>
  </mergeCells>
  <printOptions horizontalCentered="1"/>
  <pageMargins left="0.7" right="0.7" top="0.75" bottom="0.75" header="0.3" footer="0.3"/>
  <pageSetup scale="29" fitToHeight="0" orientation="landscape" horizontalDpi="300" verticalDpi="300" r:id="rId1"/>
  <headerFooter alignWithMargins="0">
    <oddFooter>&amp;L&amp;24C. Gustavo Tamay Tuz
Residente&amp;C&amp;24Ing. Luis Alfonso Dzul Cruz
Encargado de la Residencia General de Carreteras Federales
Página   &amp;P&amp;R&amp;24Ing. Guido Mendiburu Solis
Subdirector de Obras
MP-210-PR02-P01-F45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E-7 (ESCÉNICA)</vt:lpstr>
      <vt:lpstr>'E-7 (ESCÉNICA)'!Área_de_impresión</vt:lpstr>
      <vt:lpstr>'E-7 (ESCÉNICA)'!C_</vt:lpstr>
      <vt:lpstr>'E-7 (ESCÉNICA)'!Títulos_a_imprimir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SCT</cp:lastModifiedBy>
  <cp:lastPrinted>2013-02-15T00:24:19Z</cp:lastPrinted>
  <dcterms:created xsi:type="dcterms:W3CDTF">2012-06-20T15:27:00Z</dcterms:created>
  <dcterms:modified xsi:type="dcterms:W3CDTF">2013-03-09T13:20:09Z</dcterms:modified>
</cp:coreProperties>
</file>