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635" windowWidth="19320" windowHeight="4680"/>
  </bookViews>
  <sheets>
    <sheet name="E-7 (ESCÉNICA)" sheetId="1" r:id="rId1"/>
  </sheets>
  <definedNames>
    <definedName name="__123Graph_A" localSheetId="0" hidden="1">'E-7 (ESCÉNICA)'!#REF!</definedName>
    <definedName name="__123Graph_ACurrent" localSheetId="0" hidden="1">'E-7 (ESCÉNICA)'!#REF!</definedName>
    <definedName name="__123Graph_AGráfico1" localSheetId="0" hidden="1">'E-7 (ESCÉNICA)'!#REF!</definedName>
    <definedName name="__123Graph_AGráfico2" localSheetId="0" hidden="1">'E-7 (ESCÉNICA)'!#REF!</definedName>
    <definedName name="__123Graph_AGráfico3" localSheetId="0" hidden="1">'E-7 (ESCÉNICA)'!#REF!</definedName>
    <definedName name="__123Graph_AGráfico4" localSheetId="0" hidden="1">'E-7 (ESCÉNICA)'!#REF!</definedName>
    <definedName name="__123Graph_AGráfico5" localSheetId="0" hidden="1">'E-7 (ESCÉNICA)'!#REF!</definedName>
    <definedName name="__123Graph_B" localSheetId="0" hidden="1">'E-7 (ESCÉNICA)'!#REF!</definedName>
    <definedName name="__123Graph_BCurrent" localSheetId="0" hidden="1">'E-7 (ESCÉNICA)'!#REF!</definedName>
    <definedName name="__123Graph_BGráfico1" localSheetId="0" hidden="1">'E-7 (ESCÉNICA)'!#REF!</definedName>
    <definedName name="__123Graph_BGráfico2" localSheetId="0" hidden="1">'E-7 (ESCÉNICA)'!#REF!</definedName>
    <definedName name="__123Graph_BGráfico3" localSheetId="0" hidden="1">'E-7 (ESCÉNICA)'!#REF!</definedName>
    <definedName name="__123Graph_BGráfico4" localSheetId="0" hidden="1">'E-7 (ESCÉNICA)'!#REF!</definedName>
    <definedName name="__123Graph_BGráfico5" localSheetId="0" hidden="1">'E-7 (ESCÉNICA)'!#REF!</definedName>
    <definedName name="__123Graph_X" localSheetId="0" hidden="1">'E-7 (ESCÉNICA)'!#REF!</definedName>
    <definedName name="__123Graph_XCurrent" localSheetId="0" hidden="1">'E-7 (ESCÉNICA)'!#REF!</definedName>
    <definedName name="__123Graph_XGráfico1" localSheetId="0" hidden="1">'E-7 (ESCÉNICA)'!#REF!</definedName>
    <definedName name="__123Graph_XGráfico2" localSheetId="0" hidden="1">'E-7 (ESCÉNICA)'!#REF!</definedName>
    <definedName name="__123Graph_XGráfico3" localSheetId="0" hidden="1">'E-7 (ESCÉNICA)'!#REF!</definedName>
    <definedName name="__123Graph_XGráfico4" localSheetId="0" hidden="1">'E-7 (ESCÉNICA)'!#REF!</definedName>
    <definedName name="__123Graph_XGráfico5" localSheetId="0" hidden="1">'E-7 (ESCÉNICA)'!#REF!</definedName>
    <definedName name="_Key1" localSheetId="0" hidden="1">'E-7 (ESCÉNICA)'!#REF!</definedName>
    <definedName name="_Key1" hidden="1">#REF!</definedName>
    <definedName name="_Order1" hidden="1">255</definedName>
    <definedName name="_Sort" localSheetId="0" hidden="1">'E-7 (ESCÉNICA)'!#REF!</definedName>
    <definedName name="_Sort" hidden="1">#REF!</definedName>
    <definedName name="_xlnm.Print_Area" localSheetId="0">'E-7 (ESCÉNICA)'!$A$1:$H$288</definedName>
    <definedName name="C_" localSheetId="0">'E-7 (ESCÉNICA)'!$A$78</definedName>
    <definedName name="C_">#REF!</definedName>
    <definedName name="_xlnm.Print_Titles" localSheetId="0">'E-7 (ESCÉNICA)'!$1:$14</definedName>
    <definedName name="X" localSheetId="0">'E-7 (ESCÉNICA)'!#REF!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E104" i="1"/>
  <c r="E103"/>
  <c r="E98"/>
  <c r="E97"/>
  <c r="E96"/>
  <c r="E93"/>
  <c r="E79"/>
  <c r="E89" s="1"/>
  <c r="H89" s="1"/>
  <c r="E76"/>
  <c r="E75"/>
  <c r="E222"/>
  <c r="H277"/>
  <c r="H262"/>
  <c r="H166"/>
  <c r="H162"/>
  <c r="H160"/>
  <c r="H164"/>
  <c r="H171"/>
  <c r="H170"/>
  <c r="H169"/>
  <c r="H168"/>
  <c r="H113"/>
  <c r="H157"/>
  <c r="H155"/>
  <c r="H149"/>
  <c r="H148"/>
  <c r="H257"/>
  <c r="H269"/>
  <c r="H251"/>
  <c r="H249"/>
  <c r="H247"/>
  <c r="H259"/>
  <c r="H143"/>
  <c r="H115"/>
  <c r="H281"/>
  <c r="H280"/>
  <c r="H276"/>
  <c r="H275"/>
  <c r="H274"/>
  <c r="H271"/>
  <c r="H270"/>
  <c r="H268"/>
  <c r="H266"/>
  <c r="H264"/>
  <c r="H263"/>
  <c r="H261"/>
  <c r="H260"/>
  <c r="H256"/>
  <c r="H255"/>
  <c r="H252"/>
  <c r="H250"/>
  <c r="H248"/>
  <c r="H244"/>
  <c r="H243"/>
  <c r="H242"/>
  <c r="H240"/>
  <c r="H239"/>
  <c r="H237"/>
  <c r="H236"/>
  <c r="H235"/>
  <c r="H284" s="1"/>
  <c r="H228"/>
  <c r="H224"/>
  <c r="H222"/>
  <c r="H220"/>
  <c r="H219"/>
  <c r="H214"/>
  <c r="H210"/>
  <c r="H205"/>
  <c r="H201"/>
  <c r="H199"/>
  <c r="H196"/>
  <c r="H195"/>
  <c r="H190"/>
  <c r="H187"/>
  <c r="H202" s="1"/>
  <c r="H180"/>
  <c r="H179"/>
  <c r="H177"/>
  <c r="H175"/>
  <c r="H174"/>
  <c r="H172"/>
  <c r="H182" s="1"/>
  <c r="H145"/>
  <c r="H144"/>
  <c r="H138"/>
  <c r="H135"/>
  <c r="H134"/>
  <c r="H133"/>
  <c r="H132"/>
  <c r="H130"/>
  <c r="H128"/>
  <c r="H126"/>
  <c r="H124"/>
  <c r="H123"/>
  <c r="H122"/>
  <c r="H117"/>
  <c r="H108"/>
  <c r="H107"/>
  <c r="H104"/>
  <c r="H103"/>
  <c r="H100"/>
  <c r="H98"/>
  <c r="H97"/>
  <c r="H96"/>
  <c r="H93"/>
  <c r="H85"/>
  <c r="H83"/>
  <c r="H82"/>
  <c r="H79"/>
  <c r="H76"/>
  <c r="H72"/>
  <c r="H68"/>
  <c r="H67"/>
  <c r="H66"/>
  <c r="H63"/>
  <c r="H62"/>
  <c r="H58"/>
  <c r="H56"/>
  <c r="H55"/>
  <c r="H54"/>
  <c r="H52"/>
  <c r="H50"/>
  <c r="H49"/>
  <c r="H48"/>
  <c r="H47"/>
  <c r="H46"/>
  <c r="H44"/>
  <c r="H41"/>
  <c r="H40"/>
  <c r="H39"/>
  <c r="H35"/>
  <c r="H34"/>
  <c r="H32"/>
  <c r="H31"/>
  <c r="H30"/>
  <c r="H29"/>
  <c r="H28"/>
  <c r="H25"/>
  <c r="H23"/>
  <c r="H19"/>
  <c r="H69" s="1"/>
  <c r="H150"/>
  <c r="H111"/>
  <c r="H75"/>
  <c r="H229"/>
  <c r="H119" l="1"/>
  <c r="H286" s="1"/>
  <c r="H287" s="1"/>
  <c r="H288" s="1"/>
</calcChain>
</file>

<file path=xl/comments1.xml><?xml version="1.0" encoding="utf-8"?>
<comments xmlns="http://schemas.openxmlformats.org/spreadsheetml/2006/main">
  <authors>
    <author xml:space="preserve"> Carreteras Federales</author>
  </authors>
  <commentList>
    <comment ref="A152" authorId="0">
      <text>
        <r>
          <rPr>
            <b/>
            <sz val="8"/>
            <color indexed="81"/>
            <rFont val="Tahoma"/>
            <family val="2"/>
          </rPr>
          <t xml:space="preserve"> Carreteras Federales: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<sst xmlns="http://schemas.openxmlformats.org/spreadsheetml/2006/main" count="597" uniqueCount="432">
  <si>
    <t>SUBSECRETARÍA DE INFRAESTRUCTURA</t>
  </si>
  <si>
    <t>CENTRO SCT CAMPECHE</t>
  </si>
  <si>
    <t>SUBDIRECCIÓN DE OBRAS</t>
  </si>
  <si>
    <t>RESIDENCIA GENERAL DE CARRETERAS FEDERALES</t>
  </si>
  <si>
    <t xml:space="preserve">CARRETERA: </t>
  </si>
  <si>
    <t>LIBRAMIENTO CAMPECHE</t>
  </si>
  <si>
    <t xml:space="preserve">TRAMO: </t>
  </si>
  <si>
    <r>
      <t>SUBTRAMO:</t>
    </r>
    <r>
      <rPr>
        <sz val="23"/>
        <rFont val="Helv"/>
      </rPr>
      <t xml:space="preserve"> </t>
    </r>
  </si>
  <si>
    <t>C O N C E P T O S</t>
  </si>
  <si>
    <r>
      <t>L I C I T A C I Ó N   No</t>
    </r>
    <r>
      <rPr>
        <sz val="23"/>
        <rFont val="Helv"/>
      </rPr>
      <t xml:space="preserve">. : </t>
    </r>
  </si>
  <si>
    <t xml:space="preserve">L U G A R   Y   F E C H A : </t>
  </si>
  <si>
    <t>No.</t>
  </si>
  <si>
    <t>INCISO</t>
  </si>
  <si>
    <t xml:space="preserve">D E S C R I P C I Ó N </t>
  </si>
  <si>
    <t>UNIDAD</t>
  </si>
  <si>
    <t>CANTIDAD</t>
  </si>
  <si>
    <t>CON LETRAS</t>
  </si>
  <si>
    <t>P.U.</t>
  </si>
  <si>
    <t>IMPORTE</t>
  </si>
  <si>
    <t>ESTRUCTURAS</t>
  </si>
  <si>
    <t>INFRAESTRUCTURA</t>
  </si>
  <si>
    <t>047P</t>
  </si>
  <si>
    <t>PILOTES COLADOS EN EL LUGAR</t>
  </si>
  <si>
    <t>047P09</t>
  </si>
  <si>
    <t xml:space="preserve">Pilotes colados en el lugar dentro de una perforación previa, p.u.o.t., con concreto: </t>
  </si>
  <si>
    <t>incluyendo el acero.</t>
  </si>
  <si>
    <t>ml</t>
  </si>
  <si>
    <t>SUBESTRUCTURA</t>
  </si>
  <si>
    <t>047C</t>
  </si>
  <si>
    <t>EXCAVACION PARA ESTRUCTURAS</t>
  </si>
  <si>
    <t>047C02h</t>
  </si>
  <si>
    <t>Excavado, por unidad de obra terminada, cualesquiera que sean</t>
  </si>
  <si>
    <t xml:space="preserve">su clasificación y profundidad p.u.o.t </t>
  </si>
  <si>
    <t>m³</t>
  </si>
  <si>
    <t>047D</t>
  </si>
  <si>
    <t>RELLENOS</t>
  </si>
  <si>
    <t>047D02c</t>
  </si>
  <si>
    <t xml:space="preserve">Rellenos de excavaciones para estructuras p.u.o.t. </t>
  </si>
  <si>
    <t>047G</t>
  </si>
  <si>
    <t>CONCRETO HIDRAULICO</t>
  </si>
  <si>
    <t>047G11a</t>
  </si>
  <si>
    <t>Concreto hidráulico, por unidad de obra terminada colado en seco:</t>
  </si>
  <si>
    <t>047G11a03</t>
  </si>
  <si>
    <t xml:space="preserve">De f'c = 100 kg/cm² en plantilla </t>
  </si>
  <si>
    <t>047G11a04</t>
  </si>
  <si>
    <t>De f'c = 250 kg/cm² en muro pantalla.</t>
  </si>
  <si>
    <t>047G11a20</t>
  </si>
  <si>
    <t>De f'c = 250 kg/cm² en cabezal, diafragma, bancos, topes, aleros y zapatas</t>
  </si>
  <si>
    <t>047G11a24</t>
  </si>
  <si>
    <t>De f'c = 250 kg/cm² en columnas.</t>
  </si>
  <si>
    <t>De f'c = 250 kg/cm² en zapatas.</t>
  </si>
  <si>
    <t>047H</t>
  </si>
  <si>
    <t>ACERO PARA CONCRETO HIDRAULICO</t>
  </si>
  <si>
    <t>047H04</t>
  </si>
  <si>
    <t>Acero de refuerzo, por unidad de obra terminada:</t>
  </si>
  <si>
    <t>Kg</t>
  </si>
  <si>
    <t>Capa de piedra quebrada de 25 cm de espesor en respaldo de muro pantalla.</t>
  </si>
  <si>
    <t>SUPERESTRUCTURA</t>
  </si>
  <si>
    <t xml:space="preserve"> </t>
  </si>
  <si>
    <t>047G11a12</t>
  </si>
  <si>
    <t>De f'c = 250 kg/cm² en losas  de acceso</t>
  </si>
  <si>
    <t>De f'c = 350 kg/cm² en losas y diafragmas</t>
  </si>
  <si>
    <t xml:space="preserve">Varillas de limite elastico igual o mayor a 4000 kg/cm2 para tensores incluye, </t>
  </si>
  <si>
    <t>placas, tuercas y rondanas</t>
  </si>
  <si>
    <t>047H12</t>
  </si>
  <si>
    <t xml:space="preserve">Juntas de dilatación por unidad de obra terminada: </t>
  </si>
  <si>
    <t>047H12b22</t>
  </si>
  <si>
    <t>Tipo deflex o similar</t>
  </si>
  <si>
    <r>
      <t>dm</t>
    </r>
    <r>
      <rPr>
        <sz val="24"/>
        <rFont val="Calibri"/>
        <family val="2"/>
      </rPr>
      <t>²</t>
    </r>
  </si>
  <si>
    <t xml:space="preserve">Varillas de limite elastico igual o mayor a 4000 kg/cm2 </t>
  </si>
  <si>
    <t>acero estructural A-36</t>
  </si>
  <si>
    <t>047G13</t>
  </si>
  <si>
    <t>Trabes presforzadas p.u.o.t. de f´c=350 kg/cm2</t>
  </si>
  <si>
    <t>Trabes presforzadas p.u.o.t. de f´c=400 kg/cm2</t>
  </si>
  <si>
    <t>047H06a</t>
  </si>
  <si>
    <t>047H06a01</t>
  </si>
  <si>
    <t>Varillas de limite elastico igual o mayor a 4000 kg/cm2.</t>
  </si>
  <si>
    <t>047H05B</t>
  </si>
  <si>
    <t>Acero de presfuerzo, por unidad de obra terminada:</t>
  </si>
  <si>
    <t>Acero estructural A-36 en apoyos de neopreno, p.u.o.t.</t>
  </si>
  <si>
    <t>Varillas de limite elastico igual o mayor a 19,000 kg/cm2.</t>
  </si>
  <si>
    <t>EP 026-E.04</t>
  </si>
  <si>
    <t>Apoyos de neopreno, por unidad de obra terminada (EP.-SUP-002)</t>
  </si>
  <si>
    <t>dm³</t>
  </si>
  <si>
    <t>047G17</t>
  </si>
  <si>
    <t xml:space="preserve">Drenes de plástico "D"  o similar p.u.o.t o </t>
  </si>
  <si>
    <t>047G17a</t>
  </si>
  <si>
    <t>De 25 mm de diametro</t>
  </si>
  <si>
    <t>PZA</t>
  </si>
  <si>
    <t>PARAPETOS, GUARNICIONES, BANQUETAS Y TRABAJOS DIVERSOS EN PUENTES</t>
  </si>
  <si>
    <t>047G11a09</t>
  </si>
  <si>
    <t>De f´c= 250 kg/cm2 en guarniciones</t>
  </si>
  <si>
    <t>Acero de refuerzo, p.u.o.t. en parapetos y guarniciones, p.u.o.t.</t>
  </si>
  <si>
    <t>047T</t>
  </si>
  <si>
    <t>ESTRUCTURAS DE ACERO</t>
  </si>
  <si>
    <t>047T04</t>
  </si>
  <si>
    <t>Estructura fabricada y montada p.u.o.t.:</t>
  </si>
  <si>
    <t>047T05</t>
  </si>
  <si>
    <t>Parapetos de acero para calzada (T-34.3.1) p.u.o.t.</t>
  </si>
  <si>
    <t>muro mecanicamente armado</t>
  </si>
  <si>
    <r>
      <t>m</t>
    </r>
    <r>
      <rPr>
        <sz val="24"/>
        <rFont val="Calibri"/>
        <family val="2"/>
      </rPr>
      <t>²</t>
    </r>
  </si>
  <si>
    <t>relleno de muro mecanicamente armado</t>
  </si>
  <si>
    <t>TERRACERIAS</t>
  </si>
  <si>
    <t>009C</t>
  </si>
  <si>
    <t>DESMONTE</t>
  </si>
  <si>
    <t>009C02</t>
  </si>
  <si>
    <t xml:space="preserve">Desmonte, por unidad de obra terminada </t>
  </si>
  <si>
    <t>ha.</t>
  </si>
  <si>
    <t>009D</t>
  </si>
  <si>
    <t>CORTES</t>
  </si>
  <si>
    <t>009D04</t>
  </si>
  <si>
    <t>Despalmes, desperdiciando el material, por unidad de obra terminada</t>
  </si>
  <si>
    <t>009D04a</t>
  </si>
  <si>
    <t>De cortes</t>
  </si>
  <si>
    <t>009D04b</t>
  </si>
  <si>
    <t>Para desplante de terraplenes</t>
  </si>
  <si>
    <t>009D06</t>
  </si>
  <si>
    <t xml:space="preserve">Excavaciones, por unidad de obra terminada </t>
  </si>
  <si>
    <t>009D06a</t>
  </si>
  <si>
    <t>En cortes y adicionales debajo de la subrasante:</t>
  </si>
  <si>
    <t>009D06a01</t>
  </si>
  <si>
    <t>Cuando el material se utilice para la formación de terraplenes</t>
  </si>
  <si>
    <t xml:space="preserve">Cuando el material se desperdicie </t>
  </si>
  <si>
    <t>009D06e</t>
  </si>
  <si>
    <t>Abriendo caja para desplante de terraplenes</t>
  </si>
  <si>
    <t>009D06e01</t>
  </si>
  <si>
    <t>Cuando el material se aproveche</t>
  </si>
  <si>
    <t>009D06e02</t>
  </si>
  <si>
    <t>009D07</t>
  </si>
  <si>
    <t>Excavación de escalones de liga en taludes de los terraplenes existentes.</t>
  </si>
  <si>
    <t>009D07b</t>
  </si>
  <si>
    <t>009E</t>
  </si>
  <si>
    <t>PRESTAMOS</t>
  </si>
  <si>
    <t>009E04</t>
  </si>
  <si>
    <t>Excavaciones de prestamos, por unidad de obra terminada:</t>
  </si>
  <si>
    <t>009E04b</t>
  </si>
  <si>
    <t xml:space="preserve">De banco </t>
  </si>
  <si>
    <t>009E04b01</t>
  </si>
  <si>
    <t>Del banco propuesto por el contratista</t>
  </si>
  <si>
    <t>009F</t>
  </si>
  <si>
    <t>TERRAPLENES</t>
  </si>
  <si>
    <t>009F09</t>
  </si>
  <si>
    <t xml:space="preserve">Compactación, por unidad de obra terminada </t>
  </si>
  <si>
    <t>009F09a</t>
  </si>
  <si>
    <t>Del terreno natural en el área de desplante de los terraplenes</t>
  </si>
  <si>
    <t>009F09a.03</t>
  </si>
  <si>
    <t>Para noventa por ciento (90%)</t>
  </si>
  <si>
    <t>009F11</t>
  </si>
  <si>
    <t>Formación y compactación, por unidad de obra terminada incluye acarreos</t>
  </si>
  <si>
    <t>009F11a</t>
  </si>
  <si>
    <t xml:space="preserve">De terraplenes adicionados con sus cuñas de sobreancho </t>
  </si>
  <si>
    <t>009F11a02</t>
  </si>
  <si>
    <t>Para noventa  por ciento (90%) incluye acarreos</t>
  </si>
  <si>
    <t>009F11a03</t>
  </si>
  <si>
    <t>Para noventa y cinco por ciento (95%) incluye acarreos</t>
  </si>
  <si>
    <t>009F11a04</t>
  </si>
  <si>
    <t>Capa subrasante  para cien por ciento (100%) incluye acarreos.</t>
  </si>
  <si>
    <t>009F16</t>
  </si>
  <si>
    <t xml:space="preserve">Formación de la parte de los terraplenes y de sus cuñas de sobreancho, construidas con </t>
  </si>
  <si>
    <t xml:space="preserve">material no compactable (Bandeado), p.u.o.t. </t>
  </si>
  <si>
    <t>009F11c</t>
  </si>
  <si>
    <t xml:space="preserve">De terraplenes de relleno para formar la subrasante en los cortes </t>
  </si>
  <si>
    <t>en que se haya ordenado excavación adicional:</t>
  </si>
  <si>
    <t>009F11c03</t>
  </si>
  <si>
    <t xml:space="preserve">Para noventa y cinco por ciento (95%)   </t>
  </si>
  <si>
    <t>009F11c04</t>
  </si>
  <si>
    <t xml:space="preserve">Para cien por ciento (100%)   </t>
  </si>
  <si>
    <t>009F11h</t>
  </si>
  <si>
    <t>De bermas de terraplenes, P.U.O.T.</t>
  </si>
  <si>
    <t>009F11h01</t>
  </si>
  <si>
    <t>Para 90%, incluye acarreos.</t>
  </si>
  <si>
    <t>009F14c02</t>
  </si>
  <si>
    <t>Exacteto para cien por ciento (100%) en capa subrasante en corte, incluye acarreos</t>
  </si>
  <si>
    <t>009F20</t>
  </si>
  <si>
    <t xml:space="preserve">Arrope de los taludes de los terraplenes con el material obtenido de despalmes </t>
  </si>
  <si>
    <t>y excavaciones de cajas para desplante de los terraplenes. p.u.o.t.</t>
  </si>
  <si>
    <t>009H03e01</t>
  </si>
  <si>
    <t>Excavacion en canales de  entrada y salida de obras de drenajes p.u.o.t.</t>
  </si>
  <si>
    <t xml:space="preserve">OBRAS DE DRENAJES </t>
  </si>
  <si>
    <t>047AI</t>
  </si>
  <si>
    <t>PLANTACIÓN DE ESPECIES VEGETALES</t>
  </si>
  <si>
    <t>047A102</t>
  </si>
  <si>
    <t>Plantado de tepes(pasto) para proteccion de taludes, p.u.o.t.</t>
  </si>
  <si>
    <t>m²</t>
  </si>
  <si>
    <t>047A108a02</t>
  </si>
  <si>
    <t>Plantas de Ornato (palmas, arecas, kerpis, etc.), p.u.o.t.</t>
  </si>
  <si>
    <t>PLANTA</t>
  </si>
  <si>
    <t>047Y02</t>
  </si>
  <si>
    <r>
      <t xml:space="preserve">Jardinado en camellon central </t>
    </r>
    <r>
      <rPr>
        <b/>
        <sz val="24"/>
        <rFont val="Helv"/>
      </rPr>
      <t>(E.P. 033)</t>
    </r>
  </si>
  <si>
    <t>LOTE</t>
  </si>
  <si>
    <t>047Y02b04</t>
  </si>
  <si>
    <t xml:space="preserve">Relleno en camellon central con material de tierra negra, tierra organica (con posta) </t>
  </si>
  <si>
    <t>incluye acarreo y limpieza.</t>
  </si>
  <si>
    <t>Excavacion para estructura p.u.o.t. Cualesquiera que sea su clasificacion y prof. P.u.o.t.</t>
  </si>
  <si>
    <t>047D02d</t>
  </si>
  <si>
    <t xml:space="preserve">Relleno para la proteccion de obras de drenajes, p.u.o.t. </t>
  </si>
  <si>
    <t>Concreto Hco.de fc=100 kg/cm2 colado en seco, p.u.o.t. en plantilla</t>
  </si>
  <si>
    <t xml:space="preserve">Concreto Hco.de fc=150 kg/cm2 colado en seco, p.u.o.t. </t>
  </si>
  <si>
    <t>047G11a10</t>
  </si>
  <si>
    <t>Concreto Hco.de fc=200 kg/cm2. p.u.o.t.</t>
  </si>
  <si>
    <t>047G11a11</t>
  </si>
  <si>
    <t>Concreto Hco.de fc=250 kg/cm2. p.u.o.t.</t>
  </si>
  <si>
    <t>ACERO PARA CONCRETO HCO.</t>
  </si>
  <si>
    <t>047H04a</t>
  </si>
  <si>
    <t>Acero de rfzo.p.u.o.t.varillas de  L.E.=4,000 kg/cm2</t>
  </si>
  <si>
    <t>kg.</t>
  </si>
  <si>
    <t>047L</t>
  </si>
  <si>
    <t>ALCANTARILLAS TUBULARES DE CONCRETO</t>
  </si>
  <si>
    <t>047L03</t>
  </si>
  <si>
    <t>Tuberia de concreto, p.u.o.t.</t>
  </si>
  <si>
    <t>047L03d</t>
  </si>
  <si>
    <t>Reforzado, de fc=280 kg/cm2:</t>
  </si>
  <si>
    <t>047L03d04</t>
  </si>
  <si>
    <t>Tuberia de concreto Hco. de 120 cm. de diametro</t>
  </si>
  <si>
    <t>ml.</t>
  </si>
  <si>
    <t>047L03d02</t>
  </si>
  <si>
    <t>Tuberia de concreto Hco. de 150 cm. de diametro</t>
  </si>
  <si>
    <t>047Y</t>
  </si>
  <si>
    <t>TRABAJOS DIVERSOS</t>
  </si>
  <si>
    <t xml:space="preserve">Guarniciones de concreto hidraulico. </t>
  </si>
  <si>
    <t>047Y02b</t>
  </si>
  <si>
    <t>en camellón central.</t>
  </si>
  <si>
    <t>047Y02b06</t>
  </si>
  <si>
    <t>amarillo trafico a razon de 1 (un ) litro por cada 11 (once) metros lineales,p.u.o.t</t>
  </si>
  <si>
    <t>047Y05a06e01</t>
  </si>
  <si>
    <t>Reubicación de Postes de la comisión federal de electrecidad.</t>
  </si>
  <si>
    <t>pza</t>
  </si>
  <si>
    <t>047Y12</t>
  </si>
  <si>
    <t>Defensa metalica de lamina galvanizada tipo AASTHO M-180 p.u.o.t.</t>
  </si>
  <si>
    <t>047Y12B</t>
  </si>
  <si>
    <t>De tres cresta</t>
  </si>
  <si>
    <t>047Y12B03</t>
  </si>
  <si>
    <t>Terminal de de Amortiguamiento de alto impacto p.u.o.t..</t>
  </si>
  <si>
    <t>PZA.</t>
  </si>
  <si>
    <t>047Y14</t>
  </si>
  <si>
    <t xml:space="preserve">Cercado de derecho de vía, con postes de concreto reforzado y cuatro lineas de alambre </t>
  </si>
  <si>
    <t>047Y14a</t>
  </si>
  <si>
    <t xml:space="preserve">de púas, por unidad de obra terminada </t>
  </si>
  <si>
    <t>Cunetas</t>
  </si>
  <si>
    <t>con concreto hidraulico simple de f'c=200Kg/cm2 de tamaño mmaximo de 38ml (11/2")</t>
  </si>
  <si>
    <t>047Y23a</t>
  </si>
  <si>
    <t>Paradero de autobuses, según proyecto tipo, por unidad de obra terminada</t>
  </si>
  <si>
    <t>TOTAL DE TRABAJOS DIVERSOS</t>
  </si>
  <si>
    <t>kg</t>
  </si>
  <si>
    <t>047W</t>
  </si>
  <si>
    <t>047W03</t>
  </si>
  <si>
    <t>ACCESOS EN POBLADOS, CALLES Y RANCHOS</t>
  </si>
  <si>
    <t>Formaciòn y Compactaciòn, por unidad de obra terminada</t>
  </si>
  <si>
    <t>De terrenos adicionados con sus cuñas de sobreancho</t>
  </si>
  <si>
    <t>Para noventa por ciento (90%) incluye acarreos.</t>
  </si>
  <si>
    <t>086E07c</t>
  </si>
  <si>
    <t>086E07c02</t>
  </si>
  <si>
    <t>086E07c02a</t>
  </si>
  <si>
    <t>Del banco que elija el contratista incluye acarreos</t>
  </si>
  <si>
    <t>086G</t>
  </si>
  <si>
    <t>MATERIALES ASFALTICOS</t>
  </si>
  <si>
    <t>086G07</t>
  </si>
  <si>
    <t>Materiales asfalticos por unidad de obra terminada</t>
  </si>
  <si>
    <t>086G07c</t>
  </si>
  <si>
    <t>Emulsiones asfalticas</t>
  </si>
  <si>
    <t>086G07c02</t>
  </si>
  <si>
    <t>Empleados en riego</t>
  </si>
  <si>
    <t>086G07c02d</t>
  </si>
  <si>
    <t>Emulsion asfaltica cationica en riego de impregnaciòn</t>
  </si>
  <si>
    <t>lt.</t>
  </si>
  <si>
    <t>086G07c02e</t>
  </si>
  <si>
    <t>Emulsion asfaltica cationica en riego de liga</t>
  </si>
  <si>
    <t>086L</t>
  </si>
  <si>
    <t>CARPETA DE CONCRETO ASFALTICO</t>
  </si>
  <si>
    <t>086L03a1</t>
  </si>
  <si>
    <t>Carpeta de mezcal asfáltica, p.u.o.t.</t>
  </si>
  <si>
    <t>086L03a1b</t>
  </si>
  <si>
    <t>de granulometria densa de alto desempeño, incluye acarreos.</t>
  </si>
  <si>
    <t>086G08</t>
  </si>
  <si>
    <t>Cemento asfalticos empleados en concreto asfaltico, p.u.o.t.</t>
  </si>
  <si>
    <t>086G08a</t>
  </si>
  <si>
    <t>Cemento Asfaltico grado PG. 76-22</t>
  </si>
  <si>
    <t>PAVIMENTOS</t>
  </si>
  <si>
    <t>009F10c</t>
  </si>
  <si>
    <t>Fresado de la carpeta asfaltica existente con equipo rotomil PR500 o similar,</t>
  </si>
  <si>
    <t>en cuerpo existente p.u.o.t.</t>
  </si>
  <si>
    <t>086E</t>
  </si>
  <si>
    <t xml:space="preserve">SUBBASES O BASES </t>
  </si>
  <si>
    <t>086E05</t>
  </si>
  <si>
    <t>Subbases o bases, por unidad de obra terminada</t>
  </si>
  <si>
    <t>086E05b02</t>
  </si>
  <si>
    <t>086E05b02a</t>
  </si>
  <si>
    <t>Del banco que elija el contratista, incluye acarreo</t>
  </si>
  <si>
    <t>086E07</t>
  </si>
  <si>
    <t>MATERIALES  ASFALTICOS</t>
  </si>
  <si>
    <t>Materiales asfálticos por unidad de obra terminada</t>
  </si>
  <si>
    <t>Emulsiones asfálticas</t>
  </si>
  <si>
    <t>Empleados en riegos</t>
  </si>
  <si>
    <t>Emulsion asfáltica cationica en riego de impregnación</t>
  </si>
  <si>
    <t>Lt</t>
  </si>
  <si>
    <t>Emulsion asfáltica cationica en riego de liga para carpeta asfaltica.</t>
  </si>
  <si>
    <t>Kg.</t>
  </si>
  <si>
    <t>08GI</t>
  </si>
  <si>
    <t>RIEGO DE IMPREGNACION</t>
  </si>
  <si>
    <t>08GI02</t>
  </si>
  <si>
    <t xml:space="preserve">Barrido de la superficie por tratar </t>
  </si>
  <si>
    <t>CARPETAS DE CONCRETO ASFALTICO</t>
  </si>
  <si>
    <t>Carpeta de mezcla asfáltica, p.u.o.t.</t>
  </si>
  <si>
    <t>de granulometria densa de alto desempeño compactada al Noventa y porciento (95%),</t>
  </si>
  <si>
    <t xml:space="preserve"> incluye acarreos.</t>
  </si>
  <si>
    <t>SEÑALAMIENTO</t>
  </si>
  <si>
    <t>Recubrimiento con pintura termoplástica</t>
  </si>
  <si>
    <t>Recubrimiento de superficies, por unidad de obra terminada</t>
  </si>
  <si>
    <t>047W031</t>
  </si>
  <si>
    <t>De pavimento con pintura termoplástica con ceramica.</t>
  </si>
  <si>
    <t>047W03f01</t>
  </si>
  <si>
    <t>M - 4 Raya central sencilla discontinua</t>
  </si>
  <si>
    <t>047W03f01b</t>
  </si>
  <si>
    <t>Color amarillo reflejante de 15 cm de ancho (longitud efectiva)</t>
  </si>
  <si>
    <t>047W03f01d</t>
  </si>
  <si>
    <t>Color blanco reflejante de 15 cm de ancho (longitud efectiva)</t>
  </si>
  <si>
    <t>047W03f01d1</t>
  </si>
  <si>
    <t>M.1.5 Raya central discontinua sencilla con reflejante color amarillo de 15cm de ancho, p.u.o.t</t>
  </si>
  <si>
    <t>047W03f08</t>
  </si>
  <si>
    <t xml:space="preserve">M-9 Rayas canalizadoras </t>
  </si>
  <si>
    <t>047W03f0b</t>
  </si>
  <si>
    <t>Color blanco reflejante  ( Area efectiva)</t>
  </si>
  <si>
    <r>
      <t>m</t>
    </r>
    <r>
      <rPr>
        <vertAlign val="superscript"/>
        <sz val="18"/>
        <rFont val="Helv"/>
      </rPr>
      <t>2</t>
    </r>
  </si>
  <si>
    <t>047W03f08d</t>
  </si>
  <si>
    <t>Color Amarillo reflejante ( Area efectiva)</t>
  </si>
  <si>
    <t>047W03f08a</t>
  </si>
  <si>
    <t>Marcas sobre el pavimento ,p.u.o.t</t>
  </si>
  <si>
    <t>047W03f08a14</t>
  </si>
  <si>
    <t>047W03f08a15</t>
  </si>
  <si>
    <t>047W03f05a01</t>
  </si>
  <si>
    <t>Raya Provisional con pintura de trafico p.u.o.t. (longitud efectiva) de 15 cm. de ancho</t>
  </si>
  <si>
    <t>047Y17</t>
  </si>
  <si>
    <t xml:space="preserve">Señalamiento Vertical en carreteras, por unidad de obra terminada </t>
  </si>
  <si>
    <t>047Y17b</t>
  </si>
  <si>
    <t>Señales restrictivas:</t>
  </si>
  <si>
    <t>047Y17b01d</t>
  </si>
  <si>
    <t>SR- 6 Alto de 117x117 cm</t>
  </si>
  <si>
    <t>Pza.</t>
  </si>
  <si>
    <t>SR-14 117x117 Dos flechas</t>
  </si>
  <si>
    <t>047Y17b04g</t>
  </si>
  <si>
    <t>047Y17c</t>
  </si>
  <si>
    <t>Señales Informativas</t>
  </si>
  <si>
    <t>047Y17c01</t>
  </si>
  <si>
    <t>De identificación:</t>
  </si>
  <si>
    <t>047Y17c01j</t>
  </si>
  <si>
    <t>SII - 15 Kilometraje sin ruta, de 30 x 76 cms. sin escudo</t>
  </si>
  <si>
    <t>De Destino:</t>
  </si>
  <si>
    <t>047Y17c02c3</t>
  </si>
  <si>
    <t>047Y17c02d7</t>
  </si>
  <si>
    <t>SID - 11  de 2.39m x 3.00m</t>
  </si>
  <si>
    <t>047Y17c02f02h2</t>
  </si>
  <si>
    <t>047Y17c06r3</t>
  </si>
  <si>
    <t>SIS - 19 Paradero de 117 x 117 cm con tablero adicional de 35 x 1.17</t>
  </si>
  <si>
    <t>Preventivas</t>
  </si>
  <si>
    <t>SP-17 117x117 Incorporacion Vehicular</t>
  </si>
  <si>
    <t>SP-7 117x117 Codo</t>
  </si>
  <si>
    <t>047Y17e</t>
  </si>
  <si>
    <t>Obras y dispositivos diversos:</t>
  </si>
  <si>
    <t>047Y17e05</t>
  </si>
  <si>
    <t>Indicadores de alineamiento:</t>
  </si>
  <si>
    <t>OD-5 Bifurcacion</t>
  </si>
  <si>
    <t>047Y17e0501</t>
  </si>
  <si>
    <t>OD-6  Indicadores de alineamientos (fantasma) de 13 cm. De diámetro y 120 cm. de altura.</t>
  </si>
  <si>
    <t>OD-12 Indicador de Curva  0.30m x 0.45 m</t>
  </si>
  <si>
    <t>047Y18</t>
  </si>
  <si>
    <t>Vialeta unidireccional:</t>
  </si>
  <si>
    <t>047Y18a</t>
  </si>
  <si>
    <t xml:space="preserve">Con reflejante en un cara, por unidad de obra terminada </t>
  </si>
  <si>
    <t>047Y18a1</t>
  </si>
  <si>
    <t>Blanco en una cara.</t>
  </si>
  <si>
    <t>047Y18a2</t>
  </si>
  <si>
    <t>Amarillo en una cara.</t>
  </si>
  <si>
    <t>TOTAL SEÑALAMIENTO</t>
  </si>
  <si>
    <t>TOTAL S/I.V.A.</t>
  </si>
  <si>
    <t>I.V.A.</t>
  </si>
  <si>
    <t>TOTAL C/I.V.A.</t>
  </si>
  <si>
    <t>Subbase granular compactada al 100%</t>
  </si>
  <si>
    <t>Tuberia de concreto Hco. de 105 cm. de diametro</t>
  </si>
  <si>
    <t>Color blanco reflejante  ( longitud efectiva)</t>
  </si>
  <si>
    <t>Color Amarillo reflejante (  longitud efectiva)</t>
  </si>
  <si>
    <t xml:space="preserve">SID - 8  de 1.48 m   x   0.60 m </t>
  </si>
  <si>
    <t>SID - 9  de 1.48 m   x   0.60 m dos tableros</t>
  </si>
  <si>
    <t>SR- 34 Utilice cinturon 117x117 cm</t>
  </si>
  <si>
    <t>SR- 9 de 117x117 cms. 110, 80 y 40  km/hr</t>
  </si>
  <si>
    <t>SR-07 117x117 Ceda el paso</t>
  </si>
  <si>
    <t>SR-15 de 117x117 cms. Altura libre restringida</t>
  </si>
  <si>
    <t>SP-6 117x117 Curva</t>
  </si>
  <si>
    <t>SP-18 117x117 Doble circulacion</t>
  </si>
  <si>
    <t xml:space="preserve">SIR 86x300 </t>
  </si>
  <si>
    <t>009F11I03</t>
  </si>
  <si>
    <t xml:space="preserve">Relleno en isletas de  entronques y  camellon central con material producto de los despalmes y excavaciones de cajas para desplante de los terraplenes. p.u.o.t. ,por unidad de obra terminada </t>
  </si>
  <si>
    <t xml:space="preserve">ALCANTARILLAS DE POLIETILENO DE ALTA DENSIDAD CON BANDA CERAMICA,P.U.O.T </t>
  </si>
  <si>
    <t>Tuberia de polietileno de alta densidad con doble banda ceramica ,p.u.o.t</t>
  </si>
  <si>
    <t>de 91 cm de diametro</t>
  </si>
  <si>
    <t>de 120 cm de diametro</t>
  </si>
  <si>
    <t>De fc=200 kg/cm2. De acuerdo a proyecto anexo.</t>
  </si>
  <si>
    <t>047Y02b02</t>
  </si>
  <si>
    <t>De fc=200 kg/cm2 de 750 cm2 de seccion en entronques y banquetas ,incluye pintura vinilica  color</t>
  </si>
  <si>
    <t>009F24</t>
  </si>
  <si>
    <t>Formacion de pedraplen en zonas inestables,incluye acarreos, p.u.o.t.</t>
  </si>
  <si>
    <t>047Y02b06a</t>
  </si>
  <si>
    <t xml:space="preserve">Concreto Hco.de fc=150 kg/cm2 en banquetas peatonales p.u.o.t. </t>
  </si>
  <si>
    <t>047D05a01</t>
  </si>
  <si>
    <t>Rellenos en banquetas, p.u.o.t. Compactado con compactador manual.</t>
  </si>
  <si>
    <t>047E13a05</t>
  </si>
  <si>
    <t>Mampostería de tercera clase, a cualquer altura p.u.o.t. Con mortero de cemento 1:5</t>
  </si>
  <si>
    <t>en muros de apoyo para banquetas.</t>
  </si>
  <si>
    <t xml:space="preserve">Concreto Hco.de fc=200 kg/cm2 en Barrera Central p.u.o.t. </t>
  </si>
  <si>
    <t>007-G.3.1.1</t>
  </si>
  <si>
    <t>Bordillos de concreto hidraulico de f'c=150Kg/cm2</t>
  </si>
  <si>
    <t xml:space="preserve">de 144cm2 de seccion (15cm de base mayor, 9 cm de base menor y 12 cm de </t>
  </si>
  <si>
    <t>altura) incluye pintura vinilca blanca</t>
  </si>
  <si>
    <t>Lavadero</t>
  </si>
  <si>
    <t>Lavadero de concreto hidraulico de f'c=150Kg/cm2</t>
  </si>
  <si>
    <t xml:space="preserve">Suministro y colocacion de malla antideslumbrante. De acero 70 cms. Con </t>
  </si>
  <si>
    <t>recubrimiento de pvc color negro satinado cal. 11 abertura 17 x 17 p.u.o.t.</t>
  </si>
  <si>
    <t>De servicios</t>
  </si>
  <si>
    <t xml:space="preserve">SID-13  Tipo bandera sencilla de 244x488 cm </t>
  </si>
  <si>
    <t>SID - 14  de doble tablero 244cm x 488 cm</t>
  </si>
  <si>
    <t>SID - 15  de doble tablero 244 cm x 488 cm</t>
  </si>
  <si>
    <t>OD Boya metálica de 20cm 4 dobleces, 4 caras reflejantes de alta intensidad.</t>
  </si>
  <si>
    <t xml:space="preserve">Base granular, por unidad de obra terminada </t>
  </si>
  <si>
    <t>Base granular compactada al cien por ciento (100%)</t>
  </si>
  <si>
    <t>SII- 14  Kilometraje sin ruta, de 30x120 cms. con escudo</t>
  </si>
  <si>
    <t xml:space="preserve">Base hidraulica </t>
  </si>
  <si>
    <t xml:space="preserve">Base hidraulica, por unidad de obra terminada </t>
  </si>
  <si>
    <t>Base hca. Compactada al 100%</t>
  </si>
  <si>
    <r>
      <t xml:space="preserve">ESTA RELACIÓN COMPRENDE </t>
    </r>
    <r>
      <rPr>
        <b/>
        <sz val="30"/>
        <rFont val="Helv"/>
      </rPr>
      <t>129</t>
    </r>
    <r>
      <rPr>
        <sz val="24"/>
        <rFont val="Helv"/>
      </rPr>
      <t xml:space="preserve"> CONCEPTOS</t>
    </r>
  </si>
  <si>
    <t>KM 5+260</t>
  </si>
  <si>
    <t>LO-009000999-N62-2013</t>
  </si>
  <si>
    <t>FORMA E-7</t>
  </si>
  <si>
    <r>
      <t>OBRA:</t>
    </r>
    <r>
      <rPr>
        <sz val="23"/>
        <rFont val="Helv"/>
      </rPr>
      <t xml:space="preserve"> Construcción del entronque Escénica y sus accesos, ubicado en el Km. 5+260 del Libramiento Campeche, en el Estado de Campeche.</t>
    </r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</si>
</sst>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[Red]\-#,##0.00\ "/>
  </numFmts>
  <fonts count="28">
    <font>
      <sz val="12"/>
      <name val="Helv"/>
    </font>
    <font>
      <sz val="12"/>
      <name val="Helv"/>
    </font>
    <font>
      <b/>
      <sz val="20"/>
      <name val="Helv"/>
    </font>
    <font>
      <sz val="20"/>
      <name val="Helv"/>
    </font>
    <font>
      <b/>
      <sz val="23"/>
      <name val="Helv"/>
    </font>
    <font>
      <sz val="23"/>
      <name val="Helv"/>
    </font>
    <font>
      <b/>
      <sz val="24"/>
      <name val="Helv"/>
    </font>
    <font>
      <sz val="22"/>
      <name val="Helv"/>
    </font>
    <font>
      <b/>
      <sz val="25"/>
      <name val="Helv"/>
    </font>
    <font>
      <sz val="25"/>
      <name val="Helv"/>
    </font>
    <font>
      <sz val="24"/>
      <name val="Helv"/>
    </font>
    <font>
      <sz val="10"/>
      <name val="Arial"/>
      <family val="2"/>
    </font>
    <font>
      <sz val="24"/>
      <color indexed="8"/>
      <name val="Helv"/>
    </font>
    <font>
      <sz val="24"/>
      <name val="Calibri"/>
      <family val="2"/>
    </font>
    <font>
      <sz val="24"/>
      <color indexed="12"/>
      <name val="Helv"/>
    </font>
    <font>
      <sz val="18"/>
      <name val="Helv"/>
    </font>
    <font>
      <vertAlign val="superscript"/>
      <sz val="18"/>
      <name val="Helv"/>
    </font>
    <font>
      <b/>
      <sz val="28"/>
      <name val="Helv"/>
    </font>
    <font>
      <b/>
      <sz val="12"/>
      <name val="Helv"/>
    </font>
    <font>
      <b/>
      <sz val="30"/>
      <name val="Helv"/>
    </font>
    <font>
      <sz val="28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36"/>
      <name val="Helv"/>
    </font>
    <font>
      <sz val="36"/>
      <name val="Helv"/>
    </font>
    <font>
      <sz val="22"/>
      <color theme="1"/>
      <name val="Arial"/>
      <family val="2"/>
    </font>
    <font>
      <sz val="24"/>
      <color rgb="FFFF0000"/>
      <name val="Helv"/>
    </font>
    <font>
      <b/>
      <sz val="2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13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 applyBorder="1"/>
    <xf numFmtId="0" fontId="0" fillId="0" borderId="0" xfId="0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25" fillId="0" borderId="0" xfId="0" applyFont="1"/>
    <xf numFmtId="0" fontId="4" fillId="0" borderId="2" xfId="0" applyFont="1" applyFill="1" applyBorder="1"/>
    <xf numFmtId="0" fontId="3" fillId="0" borderId="2" xfId="0" applyFont="1" applyFill="1" applyBorder="1"/>
    <xf numFmtId="0" fontId="6" fillId="0" borderId="3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4" fontId="6" fillId="0" borderId="1" xfId="0" applyNumberFormat="1" applyFont="1" applyFill="1" applyBorder="1"/>
    <xf numFmtId="0" fontId="10" fillId="0" borderId="1" xfId="0" applyFont="1" applyFill="1" applyBorder="1"/>
    <xf numFmtId="164" fontId="10" fillId="0" borderId="1" xfId="2" applyFont="1" applyFill="1" applyBorder="1"/>
    <xf numFmtId="0" fontId="10" fillId="0" borderId="4" xfId="0" applyFont="1" applyFill="1" applyBorder="1"/>
    <xf numFmtId="0" fontId="10" fillId="0" borderId="0" xfId="0" applyFont="1" applyFill="1"/>
    <xf numFmtId="0" fontId="6" fillId="0" borderId="1" xfId="0" applyNumberFormat="1" applyFont="1" applyFill="1" applyBorder="1" applyAlignment="1" applyProtection="1">
      <alignment horizontal="left"/>
    </xf>
    <xf numFmtId="8" fontId="10" fillId="0" borderId="1" xfId="0" applyNumberFormat="1" applyFont="1" applyFill="1" applyBorder="1"/>
    <xf numFmtId="164" fontId="10" fillId="0" borderId="4" xfId="2" applyFont="1" applyFill="1" applyBorder="1"/>
    <xf numFmtId="164" fontId="10" fillId="0" borderId="1" xfId="2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1" xfId="0" applyFont="1" applyFill="1" applyBorder="1"/>
    <xf numFmtId="0" fontId="14" fillId="0" borderId="0" xfId="0" applyFont="1" applyFill="1"/>
    <xf numFmtId="0" fontId="14" fillId="0" borderId="1" xfId="0" applyNumberFormat="1" applyFont="1" applyFill="1" applyBorder="1" applyAlignment="1" applyProtection="1">
      <alignment horizontal="center"/>
    </xf>
    <xf numFmtId="164" fontId="6" fillId="0" borderId="1" xfId="2" applyFont="1" applyFill="1" applyBorder="1" applyAlignment="1">
      <alignment horizontal="right" vertical="center"/>
    </xf>
    <xf numFmtId="164" fontId="6" fillId="0" borderId="4" xfId="2" applyFont="1" applyFill="1" applyBorder="1"/>
    <xf numFmtId="0" fontId="10" fillId="0" borderId="1" xfId="0" applyNumberFormat="1" applyFont="1" applyFill="1" applyBorder="1" applyProtection="1"/>
    <xf numFmtId="165" fontId="10" fillId="0" borderId="1" xfId="1" applyFont="1" applyFill="1" applyBorder="1"/>
    <xf numFmtId="165" fontId="10" fillId="0" borderId="4" xfId="1" applyFont="1" applyFill="1" applyBorder="1"/>
    <xf numFmtId="165" fontId="6" fillId="0" borderId="1" xfId="1" applyFont="1" applyFill="1" applyBorder="1"/>
    <xf numFmtId="0" fontId="6" fillId="0" borderId="1" xfId="0" applyNumberFormat="1" applyFont="1" applyFill="1" applyBorder="1" applyAlignment="1" applyProtection="1">
      <alignment horizontal="justify"/>
    </xf>
    <xf numFmtId="0" fontId="10" fillId="0" borderId="1" xfId="0" applyNumberFormat="1" applyFont="1" applyFill="1" applyBorder="1" applyAlignment="1" applyProtection="1">
      <alignment horizontal="justify"/>
    </xf>
    <xf numFmtId="37" fontId="10" fillId="0" borderId="1" xfId="0" applyNumberFormat="1" applyFont="1" applyFill="1" applyBorder="1" applyAlignment="1" applyProtection="1">
      <alignment horizontal="center"/>
    </xf>
    <xf numFmtId="1" fontId="10" fillId="0" borderId="1" xfId="0" applyNumberFormat="1" applyFont="1" applyFill="1" applyBorder="1" applyAlignment="1" applyProtection="1">
      <alignment horizontal="left"/>
    </xf>
    <xf numFmtId="1" fontId="6" fillId="0" borderId="1" xfId="0" applyNumberFormat="1" applyFont="1" applyFill="1" applyBorder="1" applyAlignment="1" applyProtection="1">
      <alignment horizontal="center"/>
    </xf>
    <xf numFmtId="0" fontId="10" fillId="0" borderId="1" xfId="0" quotePrefix="1" applyNumberFormat="1" applyFont="1" applyFill="1" applyBorder="1" applyProtection="1"/>
    <xf numFmtId="0" fontId="14" fillId="0" borderId="0" xfId="0" applyFont="1" applyFill="1" applyBorder="1"/>
    <xf numFmtId="0" fontId="10" fillId="0" borderId="5" xfId="0" applyNumberFormat="1" applyFont="1" applyFill="1" applyBorder="1" applyAlignment="1" applyProtection="1">
      <alignment horizontal="left"/>
    </xf>
    <xf numFmtId="0" fontId="10" fillId="0" borderId="1" xfId="0" applyNumberFormat="1" applyFont="1" applyFill="1" applyBorder="1" applyAlignment="1" applyProtection="1">
      <alignment horizontal="left" wrapText="1"/>
    </xf>
    <xf numFmtId="165" fontId="6" fillId="0" borderId="5" xfId="1" applyFont="1" applyFill="1" applyBorder="1"/>
    <xf numFmtId="165" fontId="10" fillId="0" borderId="1" xfId="1" applyFont="1" applyFill="1" applyBorder="1" applyAlignment="1">
      <alignment horizontal="right"/>
    </xf>
    <xf numFmtId="0" fontId="15" fillId="0" borderId="1" xfId="0" applyNumberFormat="1" applyFont="1" applyFill="1" applyBorder="1" applyAlignment="1" applyProtection="1">
      <alignment horizontal="center"/>
    </xf>
    <xf numFmtId="4" fontId="6" fillId="0" borderId="5" xfId="0" applyNumberFormat="1" applyFont="1" applyFill="1" applyBorder="1"/>
    <xf numFmtId="0" fontId="10" fillId="0" borderId="5" xfId="0" applyNumberFormat="1" applyFont="1" applyFill="1" applyBorder="1" applyProtection="1"/>
    <xf numFmtId="164" fontId="6" fillId="0" borderId="1" xfId="2" applyFont="1" applyFill="1" applyBorder="1" applyAlignment="1">
      <alignment horizontal="right"/>
    </xf>
    <xf numFmtId="0" fontId="10" fillId="0" borderId="6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Protection="1"/>
    <xf numFmtId="0" fontId="10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9" xfId="0" applyNumberFormat="1" applyFont="1" applyFill="1" applyBorder="1" applyAlignment="1" applyProtection="1">
      <alignment horizontal="left"/>
    </xf>
    <xf numFmtId="165" fontId="6" fillId="0" borderId="10" xfId="1" applyFont="1" applyFill="1" applyBorder="1"/>
    <xf numFmtId="0" fontId="9" fillId="0" borderId="5" xfId="0" applyNumberFormat="1" applyFont="1" applyFill="1" applyBorder="1" applyAlignment="1" applyProtection="1">
      <alignment horizontal="center"/>
    </xf>
    <xf numFmtId="0" fontId="14" fillId="0" borderId="1" xfId="0" applyFont="1" applyFill="1" applyBorder="1"/>
    <xf numFmtId="0" fontId="17" fillId="0" borderId="1" xfId="0" applyFont="1" applyFill="1" applyBorder="1" applyAlignment="1">
      <alignment horizontal="right"/>
    </xf>
    <xf numFmtId="164" fontId="17" fillId="0" borderId="4" xfId="2" applyFont="1" applyFill="1" applyBorder="1"/>
    <xf numFmtId="0" fontId="10" fillId="0" borderId="0" xfId="0" applyFont="1" applyBorder="1"/>
    <xf numFmtId="0" fontId="10" fillId="0" borderId="0" xfId="0" applyFont="1"/>
    <xf numFmtId="0" fontId="18" fillId="0" borderId="3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9" fontId="6" fillId="0" borderId="1" xfId="0" applyNumberFormat="1" applyFont="1" applyFill="1" applyBorder="1" applyAlignment="1">
      <alignment horizontal="right"/>
    </xf>
    <xf numFmtId="9" fontId="6" fillId="0" borderId="1" xfId="0" applyNumberFormat="1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0" fillId="0" borderId="12" xfId="0" applyFill="1" applyBorder="1"/>
    <xf numFmtId="0" fontId="7" fillId="0" borderId="12" xfId="0" applyFont="1" applyFill="1" applyBorder="1"/>
    <xf numFmtId="0" fontId="17" fillId="0" borderId="12" xfId="0" applyFont="1" applyFill="1" applyBorder="1" applyAlignment="1">
      <alignment horizontal="right"/>
    </xf>
    <xf numFmtId="164" fontId="17" fillId="0" borderId="13" xfId="2" applyFont="1" applyFill="1" applyBorder="1"/>
    <xf numFmtId="0" fontId="18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Fill="1" applyBorder="1"/>
    <xf numFmtId="44" fontId="20" fillId="0" borderId="0" xfId="0" applyNumberFormat="1" applyFont="1" applyFill="1" applyBorder="1"/>
    <xf numFmtId="0" fontId="3" fillId="0" borderId="0" xfId="0" applyFont="1" applyFill="1" applyBorder="1"/>
    <xf numFmtId="0" fontId="18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left"/>
    </xf>
    <xf numFmtId="0" fontId="9" fillId="0" borderId="1" xfId="0" applyNumberFormat="1" applyFont="1" applyFill="1" applyBorder="1" applyAlignment="1" applyProtection="1">
      <alignment horizontal="center"/>
    </xf>
    <xf numFmtId="0" fontId="10" fillId="0" borderId="5" xfId="0" applyFont="1" applyFill="1" applyBorder="1"/>
    <xf numFmtId="0" fontId="6" fillId="0" borderId="5" xfId="0" applyNumberFormat="1" applyFont="1" applyFill="1" applyBorder="1" applyAlignment="1" applyProtection="1">
      <alignment horizontal="left"/>
    </xf>
    <xf numFmtId="0" fontId="6" fillId="2" borderId="8" xfId="0" applyNumberFormat="1" applyFont="1" applyFill="1" applyBorder="1" applyAlignment="1" applyProtection="1">
      <alignment horizontal="center"/>
    </xf>
    <xf numFmtId="0" fontId="10" fillId="2" borderId="5" xfId="0" applyNumberFormat="1" applyFont="1" applyFill="1" applyBorder="1" applyProtection="1"/>
    <xf numFmtId="0" fontId="10" fillId="2" borderId="1" xfId="0" applyNumberFormat="1" applyFont="1" applyFill="1" applyBorder="1" applyAlignment="1" applyProtection="1">
      <alignment horizontal="left"/>
    </xf>
    <xf numFmtId="0" fontId="10" fillId="2" borderId="1" xfId="0" applyNumberFormat="1" applyFont="1" applyFill="1" applyBorder="1" applyAlignment="1" applyProtection="1">
      <alignment horizontal="center"/>
    </xf>
    <xf numFmtId="0" fontId="10" fillId="2" borderId="6" xfId="0" applyNumberFormat="1" applyFont="1" applyFill="1" applyBorder="1" applyAlignment="1" applyProtection="1">
      <alignment horizontal="center"/>
    </xf>
    <xf numFmtId="0" fontId="6" fillId="0" borderId="8" xfId="0" applyNumberFormat="1" applyFont="1" applyFill="1" applyBorder="1" applyAlignment="1" applyProtection="1">
      <alignment horizontal="center"/>
    </xf>
    <xf numFmtId="164" fontId="10" fillId="0" borderId="14" xfId="2" applyFont="1" applyFill="1" applyBorder="1"/>
    <xf numFmtId="0" fontId="10" fillId="0" borderId="10" xfId="0" applyNumberFormat="1" applyFont="1" applyFill="1" applyBorder="1" applyAlignment="1" applyProtection="1">
      <alignment horizontal="left"/>
    </xf>
    <xf numFmtId="44" fontId="10" fillId="0" borderId="1" xfId="0" applyNumberFormat="1" applyFont="1" applyFill="1" applyBorder="1"/>
    <xf numFmtId="0" fontId="10" fillId="0" borderId="10" xfId="0" applyNumberFormat="1" applyFont="1" applyFill="1" applyBorder="1" applyProtection="1"/>
    <xf numFmtId="165" fontId="26" fillId="0" borderId="1" xfId="1" applyFont="1" applyFill="1" applyBorder="1"/>
    <xf numFmtId="166" fontId="10" fillId="0" borderId="1" xfId="0" applyNumberFormat="1" applyFont="1" applyFill="1" applyBorder="1"/>
    <xf numFmtId="0" fontId="6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27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342900</xdr:rowOff>
    </xdr:from>
    <xdr:to>
      <xdr:col>2</xdr:col>
      <xdr:colOff>1152525</xdr:colOff>
      <xdr:row>3</xdr:row>
      <xdr:rowOff>762000</xdr:rowOff>
    </xdr:to>
    <xdr:pic>
      <xdr:nvPicPr>
        <xdr:cNvPr id="1053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742950"/>
          <a:ext cx="45624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indexed="53"/>
    <pageSetUpPr fitToPage="1"/>
  </sheetPr>
  <dimension ref="A1:HJ291"/>
  <sheetViews>
    <sheetView tabSelected="1" view="pageBreakPreview" topLeftCell="C1" zoomScale="40" zoomScaleNormal="100" zoomScaleSheetLayoutView="40" zoomScalePageLayoutView="46" workbookViewId="0">
      <selection activeCell="G1" sqref="G1:H4"/>
    </sheetView>
  </sheetViews>
  <sheetFormatPr baseColWidth="10" defaultColWidth="9.77734375" defaultRowHeight="15.75"/>
  <cols>
    <col min="1" max="1" width="10.33203125" style="79" customWidth="1"/>
    <col min="2" max="2" width="32.77734375" style="64" customWidth="1"/>
    <col min="3" max="3" width="143.21875" style="65" customWidth="1"/>
    <col min="4" max="4" width="16.88671875" style="65" customWidth="1"/>
    <col min="5" max="5" width="32.6640625" style="65" customWidth="1"/>
    <col min="6" max="6" width="33.77734375" style="65" customWidth="1"/>
    <col min="7" max="7" width="30.77734375" style="65" customWidth="1"/>
    <col min="8" max="8" width="45.33203125" style="65" customWidth="1"/>
    <col min="9" max="193" width="9.77734375" style="4"/>
  </cols>
  <sheetData>
    <row r="1" spans="1:8" ht="31.9" customHeight="1">
      <c r="A1" s="1"/>
      <c r="B1" s="2"/>
      <c r="C1" s="2"/>
      <c r="D1" s="98" t="s">
        <v>430</v>
      </c>
      <c r="E1" s="98"/>
      <c r="F1" s="99"/>
      <c r="G1" s="100" t="s">
        <v>431</v>
      </c>
      <c r="H1" s="101"/>
    </row>
    <row r="2" spans="1:8" ht="39.200000000000003" customHeight="1">
      <c r="A2" s="1"/>
      <c r="B2" s="2"/>
      <c r="C2" s="5" t="s">
        <v>0</v>
      </c>
      <c r="D2" s="99"/>
      <c r="E2" s="99"/>
      <c r="F2" s="99"/>
      <c r="G2" s="101"/>
      <c r="H2" s="101"/>
    </row>
    <row r="3" spans="1:8" ht="40.9" customHeight="1">
      <c r="A3" s="1"/>
      <c r="B3" s="2"/>
      <c r="C3" s="5" t="s">
        <v>1</v>
      </c>
      <c r="D3" s="99"/>
      <c r="E3" s="99"/>
      <c r="F3" s="99"/>
      <c r="G3" s="101"/>
      <c r="H3" s="101"/>
    </row>
    <row r="4" spans="1:8" ht="103.7" customHeight="1">
      <c r="A4" s="1"/>
      <c r="B4" s="2"/>
      <c r="C4" s="6" t="s">
        <v>2</v>
      </c>
      <c r="D4" s="99"/>
      <c r="E4" s="99"/>
      <c r="F4" s="99"/>
      <c r="G4" s="101"/>
      <c r="H4" s="101"/>
    </row>
    <row r="5" spans="1:8" ht="32.25" customHeight="1">
      <c r="A5" s="1"/>
      <c r="B5" s="2"/>
      <c r="C5" s="5" t="s">
        <v>3</v>
      </c>
      <c r="D5" s="99"/>
      <c r="E5" s="99"/>
      <c r="F5" s="99"/>
      <c r="G5" s="7" t="s">
        <v>4</v>
      </c>
      <c r="H5" s="2" t="s">
        <v>5</v>
      </c>
    </row>
    <row r="6" spans="1:8" ht="32.25" customHeight="1">
      <c r="A6" s="1"/>
      <c r="B6" s="2"/>
      <c r="C6" s="1"/>
      <c r="D6" s="99"/>
      <c r="E6" s="99"/>
      <c r="F6" s="99"/>
      <c r="G6" s="7" t="s">
        <v>6</v>
      </c>
      <c r="H6" s="2" t="s">
        <v>5</v>
      </c>
    </row>
    <row r="7" spans="1:8" ht="32.25" customHeight="1">
      <c r="A7" s="1"/>
      <c r="B7" s="2"/>
      <c r="C7" s="2"/>
      <c r="D7" s="99"/>
      <c r="E7" s="99"/>
      <c r="F7" s="99"/>
      <c r="G7" s="7" t="s">
        <v>7</v>
      </c>
      <c r="H7" s="2" t="s">
        <v>428</v>
      </c>
    </row>
    <row r="8" spans="1:8" ht="38.25" customHeight="1">
      <c r="A8" s="1"/>
      <c r="B8" s="2"/>
      <c r="C8" s="2"/>
      <c r="D8" s="99"/>
      <c r="E8" s="99"/>
      <c r="F8" s="99"/>
      <c r="G8" s="102"/>
      <c r="H8" s="103"/>
    </row>
    <row r="9" spans="1:8" ht="30.75">
      <c r="A9" s="106" t="s">
        <v>8</v>
      </c>
      <c r="B9" s="107"/>
      <c r="C9" s="107"/>
      <c r="D9" s="7" t="s">
        <v>9</v>
      </c>
      <c r="E9" s="2"/>
      <c r="F9" s="112" t="s">
        <v>429</v>
      </c>
      <c r="G9" s="2"/>
      <c r="H9" s="2"/>
    </row>
    <row r="10" spans="1:8" ht="31.5" thickBot="1">
      <c r="A10" s="108"/>
      <c r="B10" s="108"/>
      <c r="C10" s="108"/>
      <c r="D10" s="9" t="s">
        <v>10</v>
      </c>
      <c r="E10" s="10"/>
      <c r="F10" s="8"/>
      <c r="G10" s="10"/>
      <c r="H10" s="10"/>
    </row>
    <row r="11" spans="1:8" ht="24" customHeight="1">
      <c r="A11" s="109" t="s">
        <v>11</v>
      </c>
      <c r="B11" s="111" t="s">
        <v>12</v>
      </c>
      <c r="C11" s="111" t="s">
        <v>13</v>
      </c>
      <c r="D11" s="104" t="s">
        <v>14</v>
      </c>
      <c r="E11" s="104" t="s">
        <v>15</v>
      </c>
      <c r="F11" s="104" t="s">
        <v>16</v>
      </c>
      <c r="G11" s="104" t="s">
        <v>17</v>
      </c>
      <c r="H11" s="96" t="s">
        <v>18</v>
      </c>
    </row>
    <row r="12" spans="1:8" ht="24" customHeight="1">
      <c r="A12" s="110"/>
      <c r="B12" s="105"/>
      <c r="C12" s="105"/>
      <c r="D12" s="105"/>
      <c r="E12" s="105"/>
      <c r="F12" s="105"/>
      <c r="G12" s="105"/>
      <c r="H12" s="97"/>
    </row>
    <row r="13" spans="1:8" ht="24" customHeight="1">
      <c r="A13" s="110"/>
      <c r="B13" s="105"/>
      <c r="C13" s="105"/>
      <c r="D13" s="105"/>
      <c r="E13" s="105"/>
      <c r="F13" s="105"/>
      <c r="G13" s="105"/>
      <c r="H13" s="97"/>
    </row>
    <row r="14" spans="1:8" ht="24" customHeight="1">
      <c r="A14" s="110"/>
      <c r="B14" s="105"/>
      <c r="C14" s="105"/>
      <c r="D14" s="105"/>
      <c r="E14" s="105"/>
      <c r="F14" s="105"/>
      <c r="G14" s="105"/>
      <c r="H14" s="97"/>
    </row>
    <row r="15" spans="1:8" s="19" customFormat="1" ht="29.45" customHeight="1">
      <c r="A15" s="11"/>
      <c r="B15" s="12"/>
      <c r="C15" s="13" t="s">
        <v>19</v>
      </c>
      <c r="D15" s="14"/>
      <c r="E15" s="15"/>
      <c r="F15" s="16"/>
      <c r="G15" s="17"/>
      <c r="H15" s="18"/>
    </row>
    <row r="16" spans="1:8" s="19" customFormat="1" ht="29.45" customHeight="1">
      <c r="A16" s="11"/>
      <c r="B16" s="12"/>
      <c r="C16" s="20" t="s">
        <v>20</v>
      </c>
      <c r="D16" s="14"/>
      <c r="E16" s="15"/>
      <c r="F16" s="16"/>
      <c r="G16" s="17"/>
      <c r="H16" s="18"/>
    </row>
    <row r="17" spans="1:8" s="19" customFormat="1" ht="29.45" customHeight="1">
      <c r="A17" s="11"/>
      <c r="B17" s="12" t="s">
        <v>21</v>
      </c>
      <c r="C17" s="12" t="s">
        <v>22</v>
      </c>
      <c r="D17" s="14"/>
      <c r="E17" s="15"/>
      <c r="F17" s="16"/>
      <c r="G17" s="17"/>
      <c r="H17" s="18"/>
    </row>
    <row r="18" spans="1:8" s="19" customFormat="1" ht="29.45" customHeight="1">
      <c r="A18" s="11"/>
      <c r="B18" s="12" t="s">
        <v>23</v>
      </c>
      <c r="C18" s="12" t="s">
        <v>24</v>
      </c>
      <c r="D18" s="14"/>
      <c r="E18" s="15"/>
      <c r="F18" s="16"/>
      <c r="G18" s="17"/>
      <c r="H18" s="18"/>
    </row>
    <row r="19" spans="1:8" s="19" customFormat="1" ht="29.25" customHeight="1">
      <c r="A19" s="11">
        <v>1</v>
      </c>
      <c r="B19" s="12"/>
      <c r="C19" s="12" t="s">
        <v>25</v>
      </c>
      <c r="D19" s="14" t="s">
        <v>26</v>
      </c>
      <c r="E19" s="15">
        <v>165</v>
      </c>
      <c r="F19" s="95"/>
      <c r="G19" s="21"/>
      <c r="H19" s="22">
        <f>+G19*E19</f>
        <v>0</v>
      </c>
    </row>
    <row r="20" spans="1:8" s="19" customFormat="1" ht="29.45" customHeight="1">
      <c r="A20" s="11"/>
      <c r="B20" s="16"/>
      <c r="C20" s="20" t="s">
        <v>27</v>
      </c>
      <c r="D20" s="14"/>
      <c r="E20" s="15"/>
      <c r="F20" s="21"/>
      <c r="G20" s="23"/>
      <c r="H20" s="22"/>
    </row>
    <row r="21" spans="1:8" s="19" customFormat="1" ht="29.45" customHeight="1">
      <c r="A21" s="11"/>
      <c r="B21" s="12" t="s">
        <v>28</v>
      </c>
      <c r="C21" s="12" t="s">
        <v>29</v>
      </c>
      <c r="D21" s="14"/>
      <c r="E21" s="15"/>
      <c r="F21" s="21"/>
      <c r="G21" s="23"/>
      <c r="H21" s="22"/>
    </row>
    <row r="22" spans="1:8" s="19" customFormat="1" ht="29.45" customHeight="1">
      <c r="A22" s="11"/>
      <c r="B22" s="16" t="s">
        <v>30</v>
      </c>
      <c r="C22" s="12" t="s">
        <v>31</v>
      </c>
      <c r="D22" s="14"/>
      <c r="E22" s="15"/>
      <c r="F22" s="21"/>
      <c r="G22" s="23"/>
      <c r="H22" s="22"/>
    </row>
    <row r="23" spans="1:8" s="19" customFormat="1" ht="29.25" customHeight="1">
      <c r="A23" s="11">
        <v>2</v>
      </c>
      <c r="B23" s="16"/>
      <c r="C23" s="12" t="s">
        <v>32</v>
      </c>
      <c r="D23" s="14" t="s">
        <v>33</v>
      </c>
      <c r="E23" s="15">
        <v>180.9</v>
      </c>
      <c r="F23" s="21"/>
      <c r="G23" s="23"/>
      <c r="H23" s="22">
        <f t="shared" ref="H23:H67" si="0">+G23*E23</f>
        <v>0</v>
      </c>
    </row>
    <row r="24" spans="1:8" s="19" customFormat="1" ht="29.45" customHeight="1">
      <c r="A24" s="11"/>
      <c r="B24" s="16" t="s">
        <v>34</v>
      </c>
      <c r="C24" s="12" t="s">
        <v>35</v>
      </c>
      <c r="D24" s="14"/>
      <c r="E24" s="15"/>
      <c r="F24" s="21"/>
      <c r="G24" s="23"/>
      <c r="H24" s="22"/>
    </row>
    <row r="25" spans="1:8" s="19" customFormat="1" ht="29.45" customHeight="1">
      <c r="A25" s="11">
        <v>3</v>
      </c>
      <c r="B25" s="16" t="s">
        <v>36</v>
      </c>
      <c r="C25" s="12" t="s">
        <v>37</v>
      </c>
      <c r="D25" s="14" t="s">
        <v>33</v>
      </c>
      <c r="E25" s="15">
        <v>350</v>
      </c>
      <c r="F25" s="21"/>
      <c r="G25" s="23"/>
      <c r="H25" s="22">
        <f t="shared" si="0"/>
        <v>0</v>
      </c>
    </row>
    <row r="26" spans="1:8" s="19" customFormat="1" ht="29.45" customHeight="1">
      <c r="A26" s="11"/>
      <c r="B26" s="16" t="s">
        <v>38</v>
      </c>
      <c r="C26" s="12" t="s">
        <v>39</v>
      </c>
      <c r="D26" s="14"/>
      <c r="E26" s="15"/>
      <c r="F26" s="21"/>
      <c r="G26" s="23"/>
      <c r="H26" s="22"/>
    </row>
    <row r="27" spans="1:8" s="19" customFormat="1" ht="29.45" customHeight="1">
      <c r="A27" s="11"/>
      <c r="B27" s="16" t="s">
        <v>40</v>
      </c>
      <c r="C27" s="12" t="s">
        <v>41</v>
      </c>
      <c r="D27" s="14"/>
      <c r="E27" s="15"/>
      <c r="F27" s="21"/>
      <c r="G27" s="23"/>
      <c r="H27" s="22"/>
    </row>
    <row r="28" spans="1:8" s="19" customFormat="1" ht="29.45" customHeight="1">
      <c r="A28" s="11">
        <v>4</v>
      </c>
      <c r="B28" s="12" t="s">
        <v>42</v>
      </c>
      <c r="C28" s="12" t="s">
        <v>43</v>
      </c>
      <c r="D28" s="14" t="s">
        <v>33</v>
      </c>
      <c r="E28" s="15">
        <v>38.5</v>
      </c>
      <c r="F28" s="21"/>
      <c r="G28" s="23"/>
      <c r="H28" s="22">
        <f t="shared" si="0"/>
        <v>0</v>
      </c>
    </row>
    <row r="29" spans="1:8" s="19" customFormat="1" ht="29.45" customHeight="1">
      <c r="A29" s="11">
        <v>5</v>
      </c>
      <c r="B29" s="12" t="s">
        <v>44</v>
      </c>
      <c r="C29" s="12" t="s">
        <v>45</v>
      </c>
      <c r="D29" s="14" t="s">
        <v>33</v>
      </c>
      <c r="E29" s="15">
        <v>52.3</v>
      </c>
      <c r="F29" s="21"/>
      <c r="G29" s="23"/>
      <c r="H29" s="22">
        <f t="shared" si="0"/>
        <v>0</v>
      </c>
    </row>
    <row r="30" spans="1:8" s="19" customFormat="1" ht="29.45" customHeight="1">
      <c r="A30" s="11">
        <v>6</v>
      </c>
      <c r="B30" s="16" t="s">
        <v>46</v>
      </c>
      <c r="C30" s="12" t="s">
        <v>47</v>
      </c>
      <c r="D30" s="14" t="s">
        <v>33</v>
      </c>
      <c r="E30" s="15">
        <v>90.8</v>
      </c>
      <c r="F30" s="21"/>
      <c r="G30" s="23"/>
      <c r="H30" s="22">
        <f t="shared" si="0"/>
        <v>0</v>
      </c>
    </row>
    <row r="31" spans="1:8" s="19" customFormat="1" ht="29.45" customHeight="1">
      <c r="A31" s="11">
        <v>7</v>
      </c>
      <c r="B31" s="16" t="s">
        <v>48</v>
      </c>
      <c r="C31" s="12" t="s">
        <v>49</v>
      </c>
      <c r="D31" s="14" t="s">
        <v>33</v>
      </c>
      <c r="E31" s="15">
        <v>115</v>
      </c>
      <c r="F31" s="21"/>
      <c r="G31" s="23"/>
      <c r="H31" s="22">
        <f t="shared" si="0"/>
        <v>0</v>
      </c>
    </row>
    <row r="32" spans="1:8" s="19" customFormat="1" ht="29.45" customHeight="1">
      <c r="A32" s="11">
        <v>8</v>
      </c>
      <c r="B32" s="16" t="s">
        <v>48</v>
      </c>
      <c r="C32" s="12" t="s">
        <v>50</v>
      </c>
      <c r="D32" s="14" t="s">
        <v>33</v>
      </c>
      <c r="E32" s="15">
        <v>345</v>
      </c>
      <c r="F32" s="21"/>
      <c r="G32" s="23"/>
      <c r="H32" s="22">
        <f t="shared" si="0"/>
        <v>0</v>
      </c>
    </row>
    <row r="33" spans="1:8" s="19" customFormat="1" ht="29.25" customHeight="1">
      <c r="A33" s="11"/>
      <c r="B33" s="16" t="s">
        <v>51</v>
      </c>
      <c r="C33" s="12" t="s">
        <v>52</v>
      </c>
      <c r="D33" s="14"/>
      <c r="E33" s="15"/>
      <c r="F33" s="21"/>
      <c r="G33" s="23"/>
      <c r="H33" s="22"/>
    </row>
    <row r="34" spans="1:8" s="19" customFormat="1" ht="29.45" customHeight="1">
      <c r="A34" s="11">
        <v>9</v>
      </c>
      <c r="B34" s="16" t="s">
        <v>53</v>
      </c>
      <c r="C34" s="12" t="s">
        <v>54</v>
      </c>
      <c r="D34" s="14" t="s">
        <v>55</v>
      </c>
      <c r="E34" s="15">
        <v>51456</v>
      </c>
      <c r="F34" s="15"/>
      <c r="G34" s="23"/>
      <c r="H34" s="22">
        <f t="shared" si="0"/>
        <v>0</v>
      </c>
    </row>
    <row r="35" spans="1:8" s="19" customFormat="1" ht="29.45" customHeight="1">
      <c r="A35" s="11">
        <v>10</v>
      </c>
      <c r="B35" s="16"/>
      <c r="C35" s="12" t="s">
        <v>56</v>
      </c>
      <c r="D35" s="14" t="s">
        <v>33</v>
      </c>
      <c r="E35" s="15">
        <v>14.3</v>
      </c>
      <c r="F35" s="15"/>
      <c r="G35" s="23"/>
      <c r="H35" s="22">
        <f t="shared" si="0"/>
        <v>0</v>
      </c>
    </row>
    <row r="36" spans="1:8" s="19" customFormat="1" ht="29.45" customHeight="1">
      <c r="A36" s="11"/>
      <c r="B36" s="12"/>
      <c r="C36" s="20" t="s">
        <v>57</v>
      </c>
      <c r="D36" s="12" t="s">
        <v>58</v>
      </c>
      <c r="E36" s="15"/>
      <c r="F36" s="21"/>
      <c r="G36" s="23"/>
      <c r="H36" s="22"/>
    </row>
    <row r="37" spans="1:8" s="19" customFormat="1" ht="29.45" customHeight="1">
      <c r="A37" s="11"/>
      <c r="B37" s="12" t="s">
        <v>38</v>
      </c>
      <c r="C37" s="12" t="s">
        <v>39</v>
      </c>
      <c r="D37" s="14"/>
      <c r="E37" s="15"/>
      <c r="F37" s="21"/>
      <c r="G37" s="23"/>
      <c r="H37" s="22"/>
    </row>
    <row r="38" spans="1:8" s="19" customFormat="1" ht="29.45" customHeight="1">
      <c r="A38" s="24"/>
      <c r="B38" s="12" t="s">
        <v>40</v>
      </c>
      <c r="C38" s="12" t="s">
        <v>41</v>
      </c>
      <c r="D38" s="16"/>
      <c r="E38" s="15"/>
      <c r="F38" s="21"/>
      <c r="G38" s="23"/>
      <c r="H38" s="22"/>
    </row>
    <row r="39" spans="1:8" s="19" customFormat="1" ht="29.45" customHeight="1">
      <c r="A39" s="11">
        <v>11</v>
      </c>
      <c r="B39" s="12" t="s">
        <v>59</v>
      </c>
      <c r="C39" s="12" t="s">
        <v>60</v>
      </c>
      <c r="D39" s="14" t="s">
        <v>33</v>
      </c>
      <c r="E39" s="15">
        <v>50.2</v>
      </c>
      <c r="F39" s="16"/>
      <c r="G39" s="23"/>
      <c r="H39" s="22">
        <f t="shared" si="0"/>
        <v>0</v>
      </c>
    </row>
    <row r="40" spans="1:8" s="25" customFormat="1" ht="29.45" customHeight="1">
      <c r="A40" s="11">
        <v>12</v>
      </c>
      <c r="B40" s="12"/>
      <c r="C40" s="12" t="s">
        <v>61</v>
      </c>
      <c r="D40" s="14" t="s">
        <v>33</v>
      </c>
      <c r="E40" s="15">
        <v>211</v>
      </c>
      <c r="F40" s="15"/>
      <c r="G40" s="23"/>
      <c r="H40" s="22">
        <f t="shared" si="0"/>
        <v>0</v>
      </c>
    </row>
    <row r="41" spans="1:8" s="25" customFormat="1" ht="29.45" customHeight="1">
      <c r="A41" s="11">
        <v>13</v>
      </c>
      <c r="B41" s="12" t="s">
        <v>53</v>
      </c>
      <c r="C41" s="12" t="s">
        <v>62</v>
      </c>
      <c r="D41" s="14" t="s">
        <v>55</v>
      </c>
      <c r="E41" s="15">
        <v>80</v>
      </c>
      <c r="F41" s="15"/>
      <c r="G41" s="23"/>
      <c r="H41" s="22">
        <f t="shared" si="0"/>
        <v>0</v>
      </c>
    </row>
    <row r="42" spans="1:8" s="25" customFormat="1" ht="29.45" customHeight="1">
      <c r="A42" s="11"/>
      <c r="B42" s="12"/>
      <c r="C42" s="12" t="s">
        <v>63</v>
      </c>
      <c r="D42" s="16"/>
      <c r="E42" s="15"/>
      <c r="F42" s="15"/>
      <c r="G42" s="23"/>
      <c r="H42" s="22"/>
    </row>
    <row r="43" spans="1:8" s="19" customFormat="1" ht="29.45" customHeight="1">
      <c r="A43" s="11"/>
      <c r="B43" s="26" t="s">
        <v>51</v>
      </c>
      <c r="C43" s="12" t="s">
        <v>52</v>
      </c>
      <c r="D43" s="14"/>
      <c r="E43" s="15"/>
      <c r="F43" s="15"/>
      <c r="G43" s="23"/>
      <c r="H43" s="22"/>
    </row>
    <row r="44" spans="1:8" s="19" customFormat="1" ht="29.45" customHeight="1">
      <c r="A44" s="11">
        <v>14</v>
      </c>
      <c r="B44" s="26" t="s">
        <v>53</v>
      </c>
      <c r="C44" s="12" t="s">
        <v>54</v>
      </c>
      <c r="D44" s="14" t="s">
        <v>55</v>
      </c>
      <c r="E44" s="15">
        <v>26115</v>
      </c>
      <c r="F44" s="15"/>
      <c r="G44" s="23"/>
      <c r="H44" s="22">
        <f t="shared" si="0"/>
        <v>0</v>
      </c>
    </row>
    <row r="45" spans="1:8" s="19" customFormat="1" ht="29.45" customHeight="1">
      <c r="A45" s="11"/>
      <c r="B45" s="26" t="s">
        <v>64</v>
      </c>
      <c r="C45" s="12" t="s">
        <v>65</v>
      </c>
      <c r="D45" s="14"/>
      <c r="E45" s="15"/>
      <c r="F45" s="15"/>
      <c r="G45" s="23"/>
      <c r="H45" s="22"/>
    </row>
    <row r="46" spans="1:8" s="19" customFormat="1" ht="29.45" customHeight="1">
      <c r="A46" s="11">
        <v>15</v>
      </c>
      <c r="B46" s="26" t="s">
        <v>66</v>
      </c>
      <c r="C46" s="12" t="s">
        <v>67</v>
      </c>
      <c r="D46" s="14" t="s">
        <v>68</v>
      </c>
      <c r="E46" s="15">
        <v>123.7</v>
      </c>
      <c r="F46" s="15"/>
      <c r="G46" s="23"/>
      <c r="H46" s="22">
        <f t="shared" si="0"/>
        <v>0</v>
      </c>
    </row>
    <row r="47" spans="1:8" s="19" customFormat="1" ht="29.45" customHeight="1">
      <c r="A47" s="11">
        <v>16</v>
      </c>
      <c r="B47" s="26"/>
      <c r="C47" s="12" t="s">
        <v>69</v>
      </c>
      <c r="D47" s="14" t="s">
        <v>55</v>
      </c>
      <c r="E47" s="15">
        <v>190</v>
      </c>
      <c r="F47" s="15"/>
      <c r="G47" s="23"/>
      <c r="H47" s="22">
        <f t="shared" si="0"/>
        <v>0</v>
      </c>
    </row>
    <row r="48" spans="1:8" s="19" customFormat="1" ht="29.45" customHeight="1">
      <c r="A48" s="11">
        <v>17</v>
      </c>
      <c r="B48" s="26"/>
      <c r="C48" s="12" t="s">
        <v>70</v>
      </c>
      <c r="D48" s="14" t="s">
        <v>55</v>
      </c>
      <c r="E48" s="15">
        <v>804</v>
      </c>
      <c r="F48" s="15"/>
      <c r="G48" s="23"/>
      <c r="H48" s="22">
        <f t="shared" si="0"/>
        <v>0</v>
      </c>
    </row>
    <row r="49" spans="1:8" s="27" customFormat="1" ht="29.45" customHeight="1">
      <c r="A49" s="11">
        <v>18</v>
      </c>
      <c r="B49" s="16" t="s">
        <v>71</v>
      </c>
      <c r="C49" s="12" t="s">
        <v>72</v>
      </c>
      <c r="D49" s="14" t="s">
        <v>33</v>
      </c>
      <c r="E49" s="15">
        <v>119.7</v>
      </c>
      <c r="F49" s="15"/>
      <c r="G49" s="23"/>
      <c r="H49" s="22">
        <f t="shared" si="0"/>
        <v>0</v>
      </c>
    </row>
    <row r="50" spans="1:8" s="27" customFormat="1" ht="31.7" customHeight="1">
      <c r="A50" s="11">
        <v>19</v>
      </c>
      <c r="B50" s="16"/>
      <c r="C50" s="12" t="s">
        <v>73</v>
      </c>
      <c r="D50" s="14" t="s">
        <v>33</v>
      </c>
      <c r="E50" s="15">
        <v>168.3</v>
      </c>
      <c r="F50" s="15"/>
      <c r="G50" s="23"/>
      <c r="H50" s="22">
        <f t="shared" si="0"/>
        <v>0</v>
      </c>
    </row>
    <row r="51" spans="1:8" s="27" customFormat="1" ht="29.45" customHeight="1">
      <c r="A51" s="11"/>
      <c r="B51" s="12" t="s">
        <v>74</v>
      </c>
      <c r="C51" s="12" t="s">
        <v>54</v>
      </c>
      <c r="D51" s="28"/>
      <c r="E51" s="15"/>
      <c r="F51" s="15"/>
      <c r="G51" s="23"/>
      <c r="H51" s="22"/>
    </row>
    <row r="52" spans="1:8" s="27" customFormat="1" ht="29.45" customHeight="1">
      <c r="A52" s="11">
        <v>20</v>
      </c>
      <c r="B52" s="12" t="s">
        <v>75</v>
      </c>
      <c r="C52" s="12" t="s">
        <v>76</v>
      </c>
      <c r="D52" s="14" t="s">
        <v>55</v>
      </c>
      <c r="E52" s="15">
        <v>20774</v>
      </c>
      <c r="F52" s="15"/>
      <c r="G52" s="23"/>
      <c r="H52" s="22">
        <f t="shared" si="0"/>
        <v>0</v>
      </c>
    </row>
    <row r="53" spans="1:8" s="27" customFormat="1" ht="29.45" customHeight="1">
      <c r="A53" s="11"/>
      <c r="B53" s="12" t="s">
        <v>77</v>
      </c>
      <c r="C53" s="12" t="s">
        <v>78</v>
      </c>
      <c r="D53" s="14"/>
      <c r="E53" s="15"/>
      <c r="F53" s="15"/>
      <c r="G53" s="23"/>
      <c r="H53" s="22"/>
    </row>
    <row r="54" spans="1:8" s="27" customFormat="1" ht="29.45" customHeight="1">
      <c r="A54" s="11">
        <v>21</v>
      </c>
      <c r="B54" s="12"/>
      <c r="C54" s="12" t="s">
        <v>79</v>
      </c>
      <c r="D54" s="14" t="s">
        <v>55</v>
      </c>
      <c r="E54" s="15">
        <v>245</v>
      </c>
      <c r="F54" s="15"/>
      <c r="G54" s="23"/>
      <c r="H54" s="22">
        <f t="shared" si="0"/>
        <v>0</v>
      </c>
    </row>
    <row r="55" spans="1:8" s="27" customFormat="1" ht="29.45" customHeight="1">
      <c r="A55" s="11">
        <v>22</v>
      </c>
      <c r="B55" s="12"/>
      <c r="C55" s="12" t="s">
        <v>80</v>
      </c>
      <c r="D55" s="14" t="s">
        <v>55</v>
      </c>
      <c r="E55" s="15">
        <v>17798</v>
      </c>
      <c r="F55" s="15"/>
      <c r="G55" s="23"/>
      <c r="H55" s="22">
        <f t="shared" si="0"/>
        <v>0</v>
      </c>
    </row>
    <row r="56" spans="1:8" s="19" customFormat="1" ht="30.75">
      <c r="A56" s="11">
        <v>23</v>
      </c>
      <c r="B56" s="16" t="s">
        <v>81</v>
      </c>
      <c r="C56" s="12" t="s">
        <v>82</v>
      </c>
      <c r="D56" s="14" t="s">
        <v>83</v>
      </c>
      <c r="E56" s="15">
        <v>125.7</v>
      </c>
      <c r="F56" s="15"/>
      <c r="G56" s="23"/>
      <c r="H56" s="22">
        <f t="shared" si="0"/>
        <v>0</v>
      </c>
    </row>
    <row r="57" spans="1:8" s="19" customFormat="1" ht="29.45" customHeight="1">
      <c r="A57" s="11"/>
      <c r="B57" s="26" t="s">
        <v>84</v>
      </c>
      <c r="C57" s="12" t="s">
        <v>85</v>
      </c>
      <c r="D57" s="14"/>
      <c r="E57" s="15"/>
      <c r="F57" s="15"/>
      <c r="G57" s="23"/>
      <c r="H57" s="22"/>
    </row>
    <row r="58" spans="1:8" s="19" customFormat="1" ht="29.45" customHeight="1">
      <c r="A58" s="11">
        <v>24</v>
      </c>
      <c r="B58" s="26" t="s">
        <v>86</v>
      </c>
      <c r="C58" s="12" t="s">
        <v>87</v>
      </c>
      <c r="D58" s="14" t="s">
        <v>88</v>
      </c>
      <c r="E58" s="15">
        <v>162</v>
      </c>
      <c r="F58" s="15"/>
      <c r="G58" s="23"/>
      <c r="H58" s="22">
        <f t="shared" si="0"/>
        <v>0</v>
      </c>
    </row>
    <row r="59" spans="1:8" s="19" customFormat="1" ht="29.45" customHeight="1">
      <c r="A59" s="11"/>
      <c r="B59" s="16"/>
      <c r="C59" s="20" t="s">
        <v>89</v>
      </c>
      <c r="D59" s="14"/>
      <c r="E59" s="15"/>
      <c r="F59" s="15"/>
      <c r="G59" s="23"/>
      <c r="H59" s="22"/>
    </row>
    <row r="60" spans="1:8" s="19" customFormat="1" ht="29.45" customHeight="1">
      <c r="A60" s="11"/>
      <c r="B60" s="12" t="s">
        <v>38</v>
      </c>
      <c r="C60" s="12" t="s">
        <v>39</v>
      </c>
      <c r="D60" s="14"/>
      <c r="E60" s="15"/>
      <c r="F60" s="15"/>
      <c r="G60" s="23"/>
      <c r="H60" s="22"/>
    </row>
    <row r="61" spans="1:8" s="19" customFormat="1" ht="29.45" customHeight="1">
      <c r="A61" s="11"/>
      <c r="B61" s="12" t="s">
        <v>40</v>
      </c>
      <c r="C61" s="12" t="s">
        <v>41</v>
      </c>
      <c r="D61" s="14"/>
      <c r="E61" s="15"/>
      <c r="F61" s="15"/>
      <c r="G61" s="23"/>
      <c r="H61" s="22"/>
    </row>
    <row r="62" spans="1:8" s="19" customFormat="1" ht="29.45" customHeight="1">
      <c r="A62" s="11">
        <v>25</v>
      </c>
      <c r="B62" s="12" t="s">
        <v>90</v>
      </c>
      <c r="C62" s="12" t="s">
        <v>91</v>
      </c>
      <c r="D62" s="14" t="s">
        <v>33</v>
      </c>
      <c r="E62" s="15">
        <v>18.600000000000001</v>
      </c>
      <c r="F62" s="15"/>
      <c r="G62" s="23"/>
      <c r="H62" s="22">
        <f t="shared" si="0"/>
        <v>0</v>
      </c>
    </row>
    <row r="63" spans="1:8" s="19" customFormat="1" ht="29.45" customHeight="1">
      <c r="A63" s="11">
        <v>26</v>
      </c>
      <c r="B63" s="12"/>
      <c r="C63" s="12" t="s">
        <v>92</v>
      </c>
      <c r="D63" s="14" t="s">
        <v>55</v>
      </c>
      <c r="E63" s="15">
        <v>4272</v>
      </c>
      <c r="F63" s="15"/>
      <c r="G63" s="23"/>
      <c r="H63" s="22">
        <f t="shared" si="0"/>
        <v>0</v>
      </c>
    </row>
    <row r="64" spans="1:8" s="19" customFormat="1" ht="29.45" customHeight="1">
      <c r="A64" s="11"/>
      <c r="B64" s="12" t="s">
        <v>93</v>
      </c>
      <c r="C64" s="12" t="s">
        <v>94</v>
      </c>
      <c r="D64" s="14"/>
      <c r="E64" s="15"/>
      <c r="F64" s="15"/>
      <c r="G64" s="23"/>
      <c r="H64" s="22"/>
    </row>
    <row r="65" spans="1:193" s="19" customFormat="1" ht="29.45" customHeight="1">
      <c r="A65" s="11"/>
      <c r="B65" s="12" t="s">
        <v>95</v>
      </c>
      <c r="C65" s="12" t="s">
        <v>96</v>
      </c>
      <c r="D65" s="14"/>
      <c r="E65" s="15"/>
      <c r="F65" s="15"/>
      <c r="G65" s="23"/>
      <c r="H65" s="22"/>
    </row>
    <row r="66" spans="1:193" s="19" customFormat="1" ht="29.45" customHeight="1">
      <c r="A66" s="11">
        <v>27</v>
      </c>
      <c r="B66" s="12" t="s">
        <v>97</v>
      </c>
      <c r="C66" s="12" t="s">
        <v>98</v>
      </c>
      <c r="D66" s="14" t="s">
        <v>26</v>
      </c>
      <c r="E66" s="15">
        <v>128.1</v>
      </c>
      <c r="F66" s="15"/>
      <c r="G66" s="23"/>
      <c r="H66" s="22">
        <f t="shared" si="0"/>
        <v>0</v>
      </c>
    </row>
    <row r="67" spans="1:193" s="19" customFormat="1" ht="29.45" customHeight="1">
      <c r="A67" s="11">
        <v>28</v>
      </c>
      <c r="B67" s="12"/>
      <c r="C67" s="12" t="s">
        <v>99</v>
      </c>
      <c r="D67" s="14" t="s">
        <v>100</v>
      </c>
      <c r="E67" s="15">
        <v>3200</v>
      </c>
      <c r="F67" s="15"/>
      <c r="G67" s="17"/>
      <c r="H67" s="22">
        <f t="shared" si="0"/>
        <v>0</v>
      </c>
    </row>
    <row r="68" spans="1:193" s="19" customFormat="1" ht="29.45" customHeight="1">
      <c r="A68" s="11">
        <v>29</v>
      </c>
      <c r="B68" s="12"/>
      <c r="C68" s="12" t="s">
        <v>101</v>
      </c>
      <c r="D68" s="14" t="s">
        <v>33</v>
      </c>
      <c r="E68" s="15">
        <v>2356</v>
      </c>
      <c r="F68" s="15"/>
      <c r="G68" s="17"/>
      <c r="H68" s="22">
        <f>+G68*E68</f>
        <v>0</v>
      </c>
    </row>
    <row r="69" spans="1:193" s="19" customFormat="1" ht="29.45" customHeight="1">
      <c r="A69" s="11"/>
      <c r="B69" s="12"/>
      <c r="C69" s="12"/>
      <c r="D69" s="14"/>
      <c r="E69" s="15"/>
      <c r="F69" s="15"/>
      <c r="G69" s="17"/>
      <c r="H69" s="30">
        <f>SUM(H18:H68)</f>
        <v>0</v>
      </c>
    </row>
    <row r="70" spans="1:193" s="19" customFormat="1" ht="29.45" customHeight="1">
      <c r="A70" s="11"/>
      <c r="B70" s="31"/>
      <c r="C70" s="13" t="s">
        <v>102</v>
      </c>
      <c r="D70" s="13"/>
      <c r="E70" s="16"/>
      <c r="F70" s="16"/>
      <c r="G70" s="32"/>
      <c r="H70" s="33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</row>
    <row r="71" spans="1:193" s="19" customFormat="1" ht="29.45" customHeight="1">
      <c r="A71" s="11"/>
      <c r="B71" s="12" t="s">
        <v>103</v>
      </c>
      <c r="C71" s="20" t="s">
        <v>104</v>
      </c>
      <c r="D71" s="14"/>
      <c r="E71" s="34"/>
      <c r="F71" s="34"/>
      <c r="G71" s="17"/>
      <c r="H71" s="22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</row>
    <row r="72" spans="1:193" s="19" customFormat="1" ht="29.45" customHeight="1">
      <c r="A72" s="11">
        <v>30</v>
      </c>
      <c r="B72" s="12" t="s">
        <v>105</v>
      </c>
      <c r="C72" s="12" t="s">
        <v>106</v>
      </c>
      <c r="D72" s="14" t="s">
        <v>107</v>
      </c>
      <c r="E72" s="15">
        <v>13.5</v>
      </c>
      <c r="F72" s="15"/>
      <c r="G72" s="17"/>
      <c r="H72" s="22">
        <f>+G72*E72</f>
        <v>0</v>
      </c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</row>
    <row r="73" spans="1:193" s="19" customFormat="1" ht="29.45" customHeight="1">
      <c r="A73" s="11"/>
      <c r="B73" s="12" t="s">
        <v>108</v>
      </c>
      <c r="C73" s="35" t="s">
        <v>109</v>
      </c>
      <c r="D73" s="36"/>
      <c r="E73" s="15"/>
      <c r="F73" s="15"/>
      <c r="G73" s="17"/>
      <c r="H73" s="22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</row>
    <row r="74" spans="1:193" s="19" customFormat="1" ht="29.45" customHeight="1">
      <c r="A74" s="11"/>
      <c r="B74" s="12" t="s">
        <v>110</v>
      </c>
      <c r="C74" s="12" t="s">
        <v>111</v>
      </c>
      <c r="D74" s="12"/>
      <c r="E74" s="15"/>
      <c r="F74" s="15"/>
      <c r="G74" s="17"/>
      <c r="H74" s="22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</row>
    <row r="75" spans="1:193" s="19" customFormat="1" ht="29.45" customHeight="1">
      <c r="A75" s="11">
        <v>31</v>
      </c>
      <c r="B75" s="12" t="s">
        <v>112</v>
      </c>
      <c r="C75" s="12" t="s">
        <v>113</v>
      </c>
      <c r="D75" s="37" t="s">
        <v>33</v>
      </c>
      <c r="E75" s="15">
        <f>8823-90-95-99-914-1431</f>
        <v>6194</v>
      </c>
      <c r="F75" s="15"/>
      <c r="G75" s="17"/>
      <c r="H75" s="22">
        <f>+G75*E75</f>
        <v>0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</row>
    <row r="76" spans="1:193" s="19" customFormat="1" ht="29.45" customHeight="1">
      <c r="A76" s="11">
        <v>32</v>
      </c>
      <c r="B76" s="31" t="s">
        <v>114</v>
      </c>
      <c r="C76" s="12" t="s">
        <v>115</v>
      </c>
      <c r="D76" s="37" t="s">
        <v>33</v>
      </c>
      <c r="E76" s="15">
        <f>19612-2503-2108-66</f>
        <v>14935</v>
      </c>
      <c r="F76" s="15"/>
      <c r="G76" s="17"/>
      <c r="H76" s="22">
        <f>+G76*E76</f>
        <v>0</v>
      </c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</row>
    <row r="77" spans="1:193" s="19" customFormat="1" ht="29.45" customHeight="1">
      <c r="A77" s="11"/>
      <c r="B77" s="12" t="s">
        <v>116</v>
      </c>
      <c r="C77" s="38" t="s">
        <v>117</v>
      </c>
      <c r="D77" s="39"/>
      <c r="E77" s="15"/>
      <c r="F77" s="15"/>
      <c r="G77" s="17"/>
      <c r="H77" s="22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</row>
    <row r="78" spans="1:193" s="19" customFormat="1" ht="29.45" customHeight="1">
      <c r="A78" s="11"/>
      <c r="B78" s="12" t="s">
        <v>118</v>
      </c>
      <c r="C78" s="12" t="s">
        <v>119</v>
      </c>
      <c r="D78" s="12"/>
      <c r="E78" s="15"/>
      <c r="F78" s="15"/>
      <c r="G78" s="17"/>
      <c r="H78" s="22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</row>
    <row r="79" spans="1:193" s="19" customFormat="1" ht="29.45" customHeight="1">
      <c r="A79" s="11">
        <v>33</v>
      </c>
      <c r="B79" s="12" t="s">
        <v>120</v>
      </c>
      <c r="C79" s="12" t="s">
        <v>121</v>
      </c>
      <c r="D79" s="14" t="s">
        <v>33</v>
      </c>
      <c r="E79" s="15">
        <f>31491.6-2866-2959-358-320-296</f>
        <v>24692.6</v>
      </c>
      <c r="F79" s="15"/>
      <c r="G79" s="17"/>
      <c r="H79" s="22">
        <f>+G79*E79</f>
        <v>0</v>
      </c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</row>
    <row r="80" spans="1:193" s="19" customFormat="1" ht="29.45" customHeight="1">
      <c r="A80" s="11"/>
      <c r="B80" s="42"/>
      <c r="C80" s="12"/>
      <c r="D80" s="14"/>
      <c r="E80" s="34"/>
      <c r="F80" s="32"/>
      <c r="G80" s="17"/>
      <c r="H80" s="22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</row>
    <row r="81" spans="1:193" s="19" customFormat="1" ht="29.45" customHeight="1">
      <c r="A81" s="11"/>
      <c r="B81" s="12" t="s">
        <v>123</v>
      </c>
      <c r="C81" s="12" t="s">
        <v>124</v>
      </c>
      <c r="D81" s="14"/>
      <c r="E81" s="15"/>
      <c r="F81" s="15"/>
      <c r="G81" s="17"/>
      <c r="H81" s="22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</row>
    <row r="82" spans="1:193" s="19" customFormat="1" ht="29.45" customHeight="1">
      <c r="A82" s="11">
        <v>34</v>
      </c>
      <c r="B82" s="12" t="s">
        <v>125</v>
      </c>
      <c r="C82" s="12" t="s">
        <v>126</v>
      </c>
      <c r="D82" s="14" t="s">
        <v>33</v>
      </c>
      <c r="E82" s="15">
        <v>10000</v>
      </c>
      <c r="F82" s="15"/>
      <c r="G82" s="17"/>
      <c r="H82" s="22">
        <f>+G82*E82</f>
        <v>0</v>
      </c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</row>
    <row r="83" spans="1:193" s="19" customFormat="1" ht="29.45" customHeight="1">
      <c r="A83" s="11">
        <v>35</v>
      </c>
      <c r="B83" s="42" t="s">
        <v>127</v>
      </c>
      <c r="C83" s="12" t="s">
        <v>122</v>
      </c>
      <c r="D83" s="14" t="s">
        <v>33</v>
      </c>
      <c r="E83" s="15">
        <v>25000</v>
      </c>
      <c r="F83" s="32"/>
      <c r="G83" s="17"/>
      <c r="H83" s="22">
        <f>+G83*E83</f>
        <v>0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</row>
    <row r="84" spans="1:193" s="19" customFormat="1" ht="29.45" customHeight="1">
      <c r="A84" s="11"/>
      <c r="B84" s="42" t="s">
        <v>128</v>
      </c>
      <c r="C84" s="12" t="s">
        <v>129</v>
      </c>
      <c r="D84" s="14"/>
      <c r="E84" s="34"/>
      <c r="F84" s="32"/>
      <c r="G84" s="17"/>
      <c r="H84" s="22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</row>
    <row r="85" spans="1:193" s="19" customFormat="1" ht="29.45" customHeight="1">
      <c r="A85" s="11">
        <v>36</v>
      </c>
      <c r="B85" s="42" t="s">
        <v>130</v>
      </c>
      <c r="C85" s="12" t="s">
        <v>122</v>
      </c>
      <c r="D85" s="14" t="s">
        <v>33</v>
      </c>
      <c r="E85" s="34">
        <v>8500</v>
      </c>
      <c r="F85" s="32"/>
      <c r="G85" s="17"/>
      <c r="H85" s="22">
        <f>+G85*E85</f>
        <v>0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</row>
    <row r="86" spans="1:193" s="19" customFormat="1" ht="29.45" customHeight="1">
      <c r="A86" s="11"/>
      <c r="B86" s="31" t="s">
        <v>131</v>
      </c>
      <c r="C86" s="20" t="s">
        <v>132</v>
      </c>
      <c r="D86" s="14"/>
      <c r="E86" s="15"/>
      <c r="F86" s="15"/>
      <c r="G86" s="17"/>
      <c r="H86" s="22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</row>
    <row r="87" spans="1:193" s="19" customFormat="1" ht="29.45" customHeight="1">
      <c r="A87" s="11"/>
      <c r="B87" s="40" t="s">
        <v>133</v>
      </c>
      <c r="C87" s="12" t="s">
        <v>134</v>
      </c>
      <c r="D87" s="14"/>
      <c r="E87" s="15"/>
      <c r="F87" s="15"/>
      <c r="G87" s="17"/>
      <c r="H87" s="22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</row>
    <row r="88" spans="1:193" s="19" customFormat="1" ht="29.45" customHeight="1">
      <c r="A88" s="11"/>
      <c r="B88" s="12" t="s">
        <v>135</v>
      </c>
      <c r="C88" s="12" t="s">
        <v>136</v>
      </c>
      <c r="D88" s="12"/>
      <c r="E88" s="15"/>
      <c r="F88" s="15"/>
      <c r="G88" s="17"/>
      <c r="H88" s="22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</row>
    <row r="89" spans="1:193" s="19" customFormat="1" ht="29.45" customHeight="1">
      <c r="A89" s="11">
        <v>37</v>
      </c>
      <c r="B89" s="12" t="s">
        <v>137</v>
      </c>
      <c r="C89" s="12" t="s">
        <v>138</v>
      </c>
      <c r="D89" s="14" t="s">
        <v>33</v>
      </c>
      <c r="E89" s="15">
        <f>E96+E97+E98+E107+E103+E104-E79</f>
        <v>209075.03</v>
      </c>
      <c r="F89" s="15"/>
      <c r="G89" s="17"/>
      <c r="H89" s="22">
        <f>+G89*E89</f>
        <v>0</v>
      </c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</row>
    <row r="90" spans="1:193" s="19" customFormat="1" ht="29.45" customHeight="1">
      <c r="A90" s="11"/>
      <c r="B90" s="12" t="s">
        <v>139</v>
      </c>
      <c r="C90" s="20" t="s">
        <v>140</v>
      </c>
      <c r="D90" s="12"/>
      <c r="E90" s="15"/>
      <c r="F90" s="15"/>
      <c r="G90" s="17"/>
      <c r="H90" s="22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</row>
    <row r="91" spans="1:193" s="19" customFormat="1" ht="29.45" customHeight="1">
      <c r="A91" s="11"/>
      <c r="B91" s="12" t="s">
        <v>141</v>
      </c>
      <c r="C91" s="12" t="s">
        <v>142</v>
      </c>
      <c r="D91" s="12"/>
      <c r="E91" s="15"/>
      <c r="F91" s="15"/>
      <c r="G91" s="17"/>
      <c r="H91" s="22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</row>
    <row r="92" spans="1:193" s="19" customFormat="1" ht="29.45" customHeight="1">
      <c r="A92" s="11"/>
      <c r="B92" s="12" t="s">
        <v>143</v>
      </c>
      <c r="C92" s="12" t="s">
        <v>144</v>
      </c>
      <c r="D92" s="12"/>
      <c r="E92" s="15"/>
      <c r="F92" s="15"/>
      <c r="G92" s="17"/>
      <c r="H92" s="22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</row>
    <row r="93" spans="1:193" s="19" customFormat="1" ht="29.45" customHeight="1">
      <c r="A93" s="11">
        <v>38</v>
      </c>
      <c r="B93" s="12" t="s">
        <v>145</v>
      </c>
      <c r="C93" s="12" t="s">
        <v>146</v>
      </c>
      <c r="D93" s="14" t="s">
        <v>33</v>
      </c>
      <c r="E93" s="15">
        <f>10033-1017-1215-72</f>
        <v>7729</v>
      </c>
      <c r="F93" s="15"/>
      <c r="G93" s="17"/>
      <c r="H93" s="22">
        <f>+G93*E93</f>
        <v>0</v>
      </c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</row>
    <row r="94" spans="1:193" s="19" customFormat="1" ht="29.45" customHeight="1">
      <c r="A94" s="11"/>
      <c r="B94" s="12" t="s">
        <v>147</v>
      </c>
      <c r="C94" s="12" t="s">
        <v>148</v>
      </c>
      <c r="D94" s="12"/>
      <c r="E94" s="15"/>
      <c r="F94" s="15"/>
      <c r="G94" s="17"/>
      <c r="H94" s="22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</row>
    <row r="95" spans="1:193" s="19" customFormat="1" ht="29.45" customHeight="1">
      <c r="A95" s="11"/>
      <c r="B95" s="12" t="s">
        <v>149</v>
      </c>
      <c r="C95" s="12" t="s">
        <v>150</v>
      </c>
      <c r="D95" s="12"/>
      <c r="E95" s="15"/>
      <c r="F95" s="15"/>
      <c r="G95" s="17"/>
      <c r="H95" s="22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</row>
    <row r="96" spans="1:193" s="19" customFormat="1" ht="29.45" customHeight="1">
      <c r="A96" s="11">
        <v>39</v>
      </c>
      <c r="B96" s="12" t="s">
        <v>151</v>
      </c>
      <c r="C96" s="12" t="s">
        <v>152</v>
      </c>
      <c r="D96" s="14" t="s">
        <v>33</v>
      </c>
      <c r="E96" s="15">
        <f>171522-54-59-82-5362-12223</f>
        <v>153742</v>
      </c>
      <c r="F96" s="15"/>
      <c r="G96" s="17"/>
      <c r="H96" s="22">
        <f>+G96*E96</f>
        <v>0</v>
      </c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</row>
    <row r="97" spans="1:193" s="19" customFormat="1" ht="29.45" customHeight="1">
      <c r="A97" s="11">
        <v>40</v>
      </c>
      <c r="B97" s="12" t="s">
        <v>153</v>
      </c>
      <c r="C97" s="12" t="s">
        <v>154</v>
      </c>
      <c r="D97" s="14" t="s">
        <v>33</v>
      </c>
      <c r="E97" s="15">
        <f>26325.85-3212-4362-108-108-138</f>
        <v>18397.849999999999</v>
      </c>
      <c r="F97" s="15"/>
      <c r="G97" s="17"/>
      <c r="H97" s="22">
        <f>+G97*E97</f>
        <v>0</v>
      </c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</row>
    <row r="98" spans="1:193" s="19" customFormat="1" ht="29.25" customHeight="1">
      <c r="A98" s="11">
        <v>41</v>
      </c>
      <c r="B98" s="12" t="s">
        <v>155</v>
      </c>
      <c r="C98" s="12" t="s">
        <v>156</v>
      </c>
      <c r="D98" s="14" t="s">
        <v>33</v>
      </c>
      <c r="E98" s="15">
        <f>16335-78-61-61-2533-2400</f>
        <v>11202</v>
      </c>
      <c r="F98" s="15"/>
      <c r="G98" s="17"/>
      <c r="H98" s="22">
        <f>+G98*E98</f>
        <v>0</v>
      </c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</row>
    <row r="99" spans="1:193" s="19" customFormat="1" ht="29.45" customHeight="1">
      <c r="A99" s="11"/>
      <c r="B99" s="12" t="s">
        <v>157</v>
      </c>
      <c r="C99" s="12" t="s">
        <v>158</v>
      </c>
      <c r="D99" s="14"/>
      <c r="E99" s="15"/>
      <c r="F99" s="15"/>
      <c r="G99" s="17"/>
      <c r="H99" s="22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</row>
    <row r="100" spans="1:193" s="19" customFormat="1" ht="29.45" customHeight="1">
      <c r="A100" s="11">
        <v>42</v>
      </c>
      <c r="B100" s="12"/>
      <c r="C100" s="12" t="s">
        <v>159</v>
      </c>
      <c r="D100" s="14" t="s">
        <v>33</v>
      </c>
      <c r="E100" s="15">
        <v>4000</v>
      </c>
      <c r="F100" s="15"/>
      <c r="G100" s="17"/>
      <c r="H100" s="22">
        <f>+G100*E100</f>
        <v>0</v>
      </c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</row>
    <row r="101" spans="1:193" s="19" customFormat="1" ht="29.45" customHeight="1">
      <c r="A101" s="11"/>
      <c r="B101" s="12" t="s">
        <v>160</v>
      </c>
      <c r="C101" s="12" t="s">
        <v>161</v>
      </c>
      <c r="D101" s="14"/>
      <c r="E101" s="15"/>
      <c r="F101" s="15"/>
      <c r="G101" s="17"/>
      <c r="H101" s="22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</row>
    <row r="102" spans="1:193" s="19" customFormat="1" ht="29.45" customHeight="1">
      <c r="A102" s="11"/>
      <c r="B102" s="16"/>
      <c r="C102" s="12" t="s">
        <v>162</v>
      </c>
      <c r="D102" s="14"/>
      <c r="E102" s="15"/>
      <c r="F102" s="15"/>
      <c r="G102" s="17"/>
      <c r="H102" s="22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</row>
    <row r="103" spans="1:193" s="27" customFormat="1" ht="29.45" customHeight="1">
      <c r="A103" s="11">
        <v>43</v>
      </c>
      <c r="B103" s="12" t="s">
        <v>163</v>
      </c>
      <c r="C103" s="12" t="s">
        <v>164</v>
      </c>
      <c r="D103" s="14" t="s">
        <v>33</v>
      </c>
      <c r="E103" s="15">
        <f>23447.78-613-500</f>
        <v>22334.78</v>
      </c>
      <c r="F103" s="15"/>
      <c r="G103" s="17"/>
      <c r="H103" s="22">
        <f>+G103*E103</f>
        <v>0</v>
      </c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  <c r="FP103" s="41"/>
      <c r="FQ103" s="41"/>
      <c r="FR103" s="41"/>
      <c r="FS103" s="41"/>
      <c r="FT103" s="41"/>
      <c r="FU103" s="41"/>
      <c r="FV103" s="41"/>
      <c r="FW103" s="41"/>
      <c r="FX103" s="41"/>
      <c r="FY103" s="41"/>
      <c r="FZ103" s="41"/>
      <c r="GA103" s="41"/>
      <c r="GB103" s="41"/>
      <c r="GC103" s="41"/>
      <c r="GD103" s="41"/>
      <c r="GE103" s="41"/>
      <c r="GF103" s="41"/>
      <c r="GG103" s="41"/>
      <c r="GH103" s="41"/>
      <c r="GI103" s="41"/>
      <c r="GJ103" s="41"/>
      <c r="GK103" s="41"/>
    </row>
    <row r="104" spans="1:193" s="27" customFormat="1" ht="29.45" customHeight="1">
      <c r="A104" s="11">
        <v>44</v>
      </c>
      <c r="B104" s="42" t="s">
        <v>165</v>
      </c>
      <c r="C104" s="12" t="s">
        <v>166</v>
      </c>
      <c r="D104" s="14" t="s">
        <v>33</v>
      </c>
      <c r="E104" s="34">
        <f>6922-700-391</f>
        <v>5831</v>
      </c>
      <c r="F104" s="32"/>
      <c r="G104" s="17"/>
      <c r="H104" s="22">
        <f>+G104*E104</f>
        <v>0</v>
      </c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1"/>
      <c r="FK104" s="41"/>
      <c r="FL104" s="41"/>
      <c r="FM104" s="41"/>
      <c r="FN104" s="41"/>
      <c r="FO104" s="41"/>
      <c r="FP104" s="41"/>
      <c r="FQ104" s="41"/>
      <c r="FR104" s="41"/>
      <c r="FS104" s="41"/>
      <c r="FT104" s="41"/>
      <c r="FU104" s="41"/>
      <c r="FV104" s="41"/>
      <c r="FW104" s="41"/>
      <c r="FX104" s="41"/>
      <c r="FY104" s="41"/>
      <c r="FZ104" s="41"/>
      <c r="GA104" s="41"/>
      <c r="GB104" s="41"/>
      <c r="GC104" s="41"/>
      <c r="GD104" s="41"/>
      <c r="GE104" s="41"/>
      <c r="GF104" s="41"/>
      <c r="GG104" s="41"/>
      <c r="GH104" s="41"/>
      <c r="GI104" s="41"/>
      <c r="GJ104" s="41"/>
      <c r="GK104" s="41"/>
    </row>
    <row r="105" spans="1:193" s="27" customFormat="1" ht="29.45" customHeight="1">
      <c r="A105" s="11"/>
      <c r="B105" s="12"/>
      <c r="C105" s="12"/>
      <c r="D105" s="14"/>
      <c r="E105" s="15"/>
      <c r="F105" s="15"/>
      <c r="G105" s="17"/>
      <c r="H105" s="22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1"/>
      <c r="FK105" s="41"/>
      <c r="FL105" s="41"/>
      <c r="FM105" s="41"/>
      <c r="FN105" s="41"/>
      <c r="FO105" s="41"/>
      <c r="FP105" s="41"/>
      <c r="FQ105" s="41"/>
      <c r="FR105" s="41"/>
      <c r="FS105" s="41"/>
      <c r="FT105" s="41"/>
      <c r="FU105" s="41"/>
      <c r="FV105" s="41"/>
      <c r="FW105" s="41"/>
      <c r="FX105" s="41"/>
      <c r="FY105" s="41"/>
      <c r="FZ105" s="41"/>
      <c r="GA105" s="41"/>
      <c r="GB105" s="41"/>
      <c r="GC105" s="41"/>
      <c r="GD105" s="41"/>
      <c r="GE105" s="41"/>
      <c r="GF105" s="41"/>
      <c r="GG105" s="41"/>
      <c r="GH105" s="41"/>
      <c r="GI105" s="41"/>
      <c r="GJ105" s="41"/>
      <c r="GK105" s="41"/>
    </row>
    <row r="106" spans="1:193" s="19" customFormat="1" ht="29.45" customHeight="1">
      <c r="A106" s="11"/>
      <c r="B106" s="12" t="s">
        <v>167</v>
      </c>
      <c r="C106" s="12" t="s">
        <v>168</v>
      </c>
      <c r="D106" s="14"/>
      <c r="E106" s="15"/>
      <c r="F106" s="15"/>
      <c r="G106" s="17"/>
      <c r="H106" s="22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</row>
    <row r="107" spans="1:193" s="19" customFormat="1" ht="29.25" customHeight="1">
      <c r="A107" s="11">
        <v>45</v>
      </c>
      <c r="B107" s="12" t="s">
        <v>169</v>
      </c>
      <c r="C107" s="12" t="s">
        <v>170</v>
      </c>
      <c r="D107" s="14" t="s">
        <v>33</v>
      </c>
      <c r="E107" s="15">
        <v>22260</v>
      </c>
      <c r="F107" s="15"/>
      <c r="G107" s="17"/>
      <c r="H107" s="22">
        <f>+G107*E107</f>
        <v>0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</row>
    <row r="108" spans="1:193" s="19" customFormat="1" ht="29.25" customHeight="1">
      <c r="A108" s="11">
        <v>46</v>
      </c>
      <c r="B108" s="42" t="s">
        <v>171</v>
      </c>
      <c r="C108" s="12" t="s">
        <v>172</v>
      </c>
      <c r="D108" s="14" t="s">
        <v>33</v>
      </c>
      <c r="E108" s="34">
        <v>7816.8</v>
      </c>
      <c r="F108" s="94"/>
      <c r="G108" s="17"/>
      <c r="H108" s="22">
        <f>+G108*E108</f>
        <v>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</row>
    <row r="109" spans="1:193" s="19" customFormat="1" ht="29.25" customHeight="1">
      <c r="A109" s="11"/>
      <c r="B109" s="12"/>
      <c r="C109" s="12"/>
      <c r="D109" s="14"/>
      <c r="E109" s="15"/>
      <c r="F109" s="15"/>
      <c r="G109" s="17"/>
      <c r="H109" s="22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</row>
    <row r="110" spans="1:193" s="19" customFormat="1" ht="29.45" customHeight="1">
      <c r="A110" s="11"/>
      <c r="B110" s="12" t="s">
        <v>173</v>
      </c>
      <c r="C110" s="12" t="s">
        <v>174</v>
      </c>
      <c r="D110" s="14"/>
      <c r="E110" s="15"/>
      <c r="F110" s="15"/>
      <c r="G110" s="17"/>
      <c r="H110" s="22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</row>
    <row r="111" spans="1:193" s="19" customFormat="1" ht="29.45" customHeight="1">
      <c r="A111" s="11">
        <v>47</v>
      </c>
      <c r="B111" s="12"/>
      <c r="C111" s="12" t="s">
        <v>175</v>
      </c>
      <c r="D111" s="14" t="s">
        <v>33</v>
      </c>
      <c r="E111" s="15">
        <v>28435</v>
      </c>
      <c r="F111" s="15"/>
      <c r="G111" s="17"/>
      <c r="H111" s="22">
        <f>+G111*E111</f>
        <v>0</v>
      </c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</row>
    <row r="112" spans="1:193" s="19" customFormat="1" ht="29.45" customHeight="1">
      <c r="A112" s="11"/>
      <c r="B112" s="42"/>
      <c r="C112" s="12"/>
      <c r="D112" s="14"/>
      <c r="E112" s="15"/>
      <c r="F112" s="15"/>
      <c r="G112" s="17"/>
      <c r="H112" s="22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</row>
    <row r="113" spans="1:193" s="19" customFormat="1" ht="29.45" customHeight="1">
      <c r="A113" s="11">
        <v>48</v>
      </c>
      <c r="B113" s="12" t="s">
        <v>398</v>
      </c>
      <c r="C113" s="12" t="s">
        <v>399</v>
      </c>
      <c r="D113" s="14" t="s">
        <v>33</v>
      </c>
      <c r="E113" s="15">
        <v>21100</v>
      </c>
      <c r="F113" s="15"/>
      <c r="G113" s="17"/>
      <c r="H113" s="22">
        <f>+G113*E113</f>
        <v>0</v>
      </c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</row>
    <row r="114" spans="1:193" s="19" customFormat="1" ht="29.45" customHeight="1">
      <c r="A114" s="11"/>
      <c r="B114" s="42"/>
      <c r="C114" s="12"/>
      <c r="D114" s="14"/>
      <c r="E114" s="15"/>
      <c r="F114" s="15"/>
      <c r="G114" s="17"/>
      <c r="H114" s="22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</row>
    <row r="115" spans="1:193" s="19" customFormat="1" ht="92.25">
      <c r="A115" s="11">
        <v>49</v>
      </c>
      <c r="B115" s="42" t="s">
        <v>389</v>
      </c>
      <c r="C115" s="43" t="s">
        <v>390</v>
      </c>
      <c r="D115" s="14" t="s">
        <v>33</v>
      </c>
      <c r="E115" s="15">
        <v>3500</v>
      </c>
      <c r="F115" s="15"/>
      <c r="G115" s="17"/>
      <c r="H115" s="22">
        <f>+G115*E115</f>
        <v>0</v>
      </c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</row>
    <row r="116" spans="1:193" s="19" customFormat="1" ht="29.45" customHeight="1">
      <c r="A116" s="11"/>
      <c r="B116" s="12"/>
      <c r="C116" s="12"/>
      <c r="D116" s="14"/>
      <c r="E116" s="15"/>
      <c r="F116" s="15"/>
      <c r="G116" s="17"/>
      <c r="H116" s="22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</row>
    <row r="117" spans="1:193" s="19" customFormat="1" ht="29.45" customHeight="1">
      <c r="A117" s="11">
        <v>50</v>
      </c>
      <c r="B117" s="16" t="s">
        <v>176</v>
      </c>
      <c r="C117" s="12" t="s">
        <v>177</v>
      </c>
      <c r="D117" s="14" t="s">
        <v>33</v>
      </c>
      <c r="E117" s="15">
        <v>1800</v>
      </c>
      <c r="F117" s="15"/>
      <c r="G117" s="17"/>
      <c r="H117" s="22">
        <f>+G117*E117</f>
        <v>0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</row>
    <row r="118" spans="1:193" s="19" customFormat="1" ht="30.75">
      <c r="A118" s="11"/>
      <c r="B118" s="42"/>
      <c r="C118" s="43"/>
      <c r="D118" s="14"/>
      <c r="E118" s="34"/>
      <c r="F118" s="44"/>
      <c r="G118" s="17"/>
      <c r="H118" s="22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</row>
    <row r="119" spans="1:193" s="19" customFormat="1" ht="29.45" customHeight="1">
      <c r="A119" s="11"/>
      <c r="B119" s="16"/>
      <c r="C119" s="12"/>
      <c r="D119" s="14"/>
      <c r="E119" s="15"/>
      <c r="F119" s="15"/>
      <c r="G119" s="29"/>
      <c r="H119" s="30">
        <f>SUM(H72:H118)</f>
        <v>0</v>
      </c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</row>
    <row r="120" spans="1:193" s="19" customFormat="1" ht="29.45" customHeight="1">
      <c r="A120" s="11"/>
      <c r="B120" s="16"/>
      <c r="C120" s="13" t="s">
        <v>178</v>
      </c>
      <c r="D120" s="14"/>
      <c r="E120" s="15"/>
      <c r="F120" s="15"/>
      <c r="G120" s="45"/>
      <c r="H120" s="22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</row>
    <row r="121" spans="1:193" s="19" customFormat="1" ht="29.45" customHeight="1">
      <c r="A121" s="24"/>
      <c r="B121" s="12" t="s">
        <v>179</v>
      </c>
      <c r="C121" s="20" t="s">
        <v>180</v>
      </c>
      <c r="D121" s="12"/>
      <c r="E121" s="15"/>
      <c r="F121" s="15"/>
      <c r="G121" s="17"/>
      <c r="H121" s="22"/>
    </row>
    <row r="122" spans="1:193" s="19" customFormat="1" ht="29.45" customHeight="1">
      <c r="A122" s="24">
        <v>51</v>
      </c>
      <c r="B122" s="12" t="s">
        <v>181</v>
      </c>
      <c r="C122" s="12" t="s">
        <v>182</v>
      </c>
      <c r="D122" s="14" t="s">
        <v>183</v>
      </c>
      <c r="E122" s="15">
        <v>18000</v>
      </c>
      <c r="F122" s="15"/>
      <c r="G122" s="17"/>
      <c r="H122" s="22">
        <f>+G122*E122</f>
        <v>0</v>
      </c>
    </row>
    <row r="123" spans="1:193" s="19" customFormat="1" ht="29.45" customHeight="1">
      <c r="A123" s="24">
        <v>52</v>
      </c>
      <c r="B123" s="12" t="s">
        <v>184</v>
      </c>
      <c r="C123" s="12" t="s">
        <v>185</v>
      </c>
      <c r="D123" s="46" t="s">
        <v>186</v>
      </c>
      <c r="E123" s="15">
        <v>25</v>
      </c>
      <c r="F123" s="15"/>
      <c r="G123" s="17"/>
      <c r="H123" s="22">
        <f t="shared" ref="H123:H145" si="1">+G123*E123</f>
        <v>0</v>
      </c>
    </row>
    <row r="124" spans="1:193" s="19" customFormat="1" ht="29.25" customHeight="1">
      <c r="A124" s="24">
        <v>53</v>
      </c>
      <c r="B124" s="16" t="s">
        <v>187</v>
      </c>
      <c r="C124" s="12" t="s">
        <v>188</v>
      </c>
      <c r="D124" s="14" t="s">
        <v>189</v>
      </c>
      <c r="E124" s="15">
        <v>25</v>
      </c>
      <c r="F124" s="15"/>
      <c r="G124" s="23"/>
      <c r="H124" s="22">
        <f t="shared" si="1"/>
        <v>0</v>
      </c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</row>
    <row r="125" spans="1:193" s="19" customFormat="1" ht="29.25" customHeight="1">
      <c r="A125" s="24"/>
      <c r="B125" s="16" t="s">
        <v>190</v>
      </c>
      <c r="C125" s="12" t="s">
        <v>191</v>
      </c>
      <c r="D125" s="14"/>
      <c r="E125" s="15"/>
      <c r="F125" s="15"/>
      <c r="G125" s="23"/>
      <c r="H125" s="22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</row>
    <row r="126" spans="1:193" s="19" customFormat="1" ht="29.25" customHeight="1">
      <c r="A126" s="24">
        <v>54</v>
      </c>
      <c r="B126" s="16"/>
      <c r="C126" s="12" t="s">
        <v>192</v>
      </c>
      <c r="D126" s="14" t="s">
        <v>33</v>
      </c>
      <c r="E126" s="15">
        <v>981</v>
      </c>
      <c r="F126" s="15"/>
      <c r="G126" s="23"/>
      <c r="H126" s="22">
        <f t="shared" si="1"/>
        <v>0</v>
      </c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</row>
    <row r="127" spans="1:193" s="19" customFormat="1" ht="29.25" customHeight="1">
      <c r="A127" s="11"/>
      <c r="B127" s="16" t="s">
        <v>28</v>
      </c>
      <c r="C127" s="20" t="s">
        <v>29</v>
      </c>
      <c r="D127" s="14"/>
      <c r="E127" s="15"/>
      <c r="F127" s="15"/>
      <c r="G127" s="23"/>
      <c r="H127" s="22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</row>
    <row r="128" spans="1:193" s="19" customFormat="1" ht="29.45" customHeight="1">
      <c r="A128" s="11">
        <v>55</v>
      </c>
      <c r="B128" s="16" t="s">
        <v>30</v>
      </c>
      <c r="C128" s="12" t="s">
        <v>193</v>
      </c>
      <c r="D128" s="14" t="s">
        <v>33</v>
      </c>
      <c r="E128" s="15">
        <v>3573</v>
      </c>
      <c r="F128" s="15"/>
      <c r="G128" s="23"/>
      <c r="H128" s="22">
        <f t="shared" si="1"/>
        <v>0</v>
      </c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</row>
    <row r="129" spans="1:193" s="19" customFormat="1" ht="29.45" customHeight="1">
      <c r="A129" s="11"/>
      <c r="B129" s="16" t="s">
        <v>34</v>
      </c>
      <c r="C129" s="20" t="s">
        <v>35</v>
      </c>
      <c r="D129" s="14"/>
      <c r="E129" s="15"/>
      <c r="F129" s="15"/>
      <c r="G129" s="23"/>
      <c r="H129" s="22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</row>
    <row r="130" spans="1:193" s="19" customFormat="1" ht="29.45" customHeight="1">
      <c r="A130" s="11">
        <v>56</v>
      </c>
      <c r="B130" s="16" t="s">
        <v>194</v>
      </c>
      <c r="C130" s="12" t="s">
        <v>195</v>
      </c>
      <c r="D130" s="14" t="s">
        <v>33</v>
      </c>
      <c r="E130" s="15">
        <v>1800</v>
      </c>
      <c r="F130" s="15"/>
      <c r="G130" s="23"/>
      <c r="H130" s="22">
        <f t="shared" si="1"/>
        <v>0</v>
      </c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</row>
    <row r="131" spans="1:193" s="19" customFormat="1" ht="29.45" customHeight="1">
      <c r="A131" s="11"/>
      <c r="B131" s="16" t="s">
        <v>38</v>
      </c>
      <c r="C131" s="20" t="s">
        <v>39</v>
      </c>
      <c r="D131" s="14"/>
      <c r="E131" s="15"/>
      <c r="F131" s="15"/>
      <c r="G131" s="23"/>
      <c r="H131" s="22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</row>
    <row r="132" spans="1:193" s="19" customFormat="1" ht="29.45" customHeight="1">
      <c r="A132" s="11">
        <v>57</v>
      </c>
      <c r="B132" s="16" t="s">
        <v>42</v>
      </c>
      <c r="C132" s="12" t="s">
        <v>196</v>
      </c>
      <c r="D132" s="14" t="s">
        <v>33</v>
      </c>
      <c r="E132" s="15">
        <v>36.799999999999997</v>
      </c>
      <c r="F132" s="15"/>
      <c r="G132" s="23"/>
      <c r="H132" s="22">
        <f t="shared" si="1"/>
        <v>0</v>
      </c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</row>
    <row r="133" spans="1:193" s="27" customFormat="1" ht="29.45" customHeight="1">
      <c r="A133" s="11">
        <v>58</v>
      </c>
      <c r="B133" s="16" t="s">
        <v>44</v>
      </c>
      <c r="C133" s="12" t="s">
        <v>197</v>
      </c>
      <c r="D133" s="14" t="s">
        <v>33</v>
      </c>
      <c r="E133" s="15">
        <v>120</v>
      </c>
      <c r="F133" s="15"/>
      <c r="G133" s="23"/>
      <c r="H133" s="22">
        <f t="shared" si="1"/>
        <v>0</v>
      </c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41"/>
      <c r="EF133" s="41"/>
      <c r="EG133" s="41"/>
      <c r="EH133" s="41"/>
      <c r="EI133" s="41"/>
      <c r="EJ133" s="41"/>
      <c r="EK133" s="41"/>
      <c r="EL133" s="41"/>
      <c r="EM133" s="41"/>
      <c r="EN133" s="41"/>
      <c r="EO133" s="41"/>
      <c r="EP133" s="41"/>
      <c r="EQ133" s="41"/>
      <c r="ER133" s="41"/>
      <c r="ES133" s="41"/>
      <c r="ET133" s="41"/>
      <c r="EU133" s="41"/>
      <c r="EV133" s="41"/>
      <c r="EW133" s="41"/>
      <c r="EX133" s="41"/>
      <c r="EY133" s="41"/>
      <c r="EZ133" s="41"/>
      <c r="FA133" s="41"/>
      <c r="FB133" s="41"/>
      <c r="FC133" s="41"/>
      <c r="FD133" s="41"/>
      <c r="FE133" s="41"/>
      <c r="FF133" s="41"/>
      <c r="FG133" s="41"/>
      <c r="FH133" s="41"/>
      <c r="FI133" s="41"/>
      <c r="FJ133" s="41"/>
      <c r="FK133" s="41"/>
      <c r="FL133" s="41"/>
      <c r="FM133" s="41"/>
      <c r="FN133" s="41"/>
      <c r="FO133" s="41"/>
      <c r="FP133" s="41"/>
      <c r="FQ133" s="41"/>
      <c r="FR133" s="41"/>
      <c r="FS133" s="41"/>
      <c r="FT133" s="41"/>
      <c r="FU133" s="41"/>
      <c r="FV133" s="41"/>
      <c r="FW133" s="41"/>
      <c r="FX133" s="41"/>
      <c r="FY133" s="41"/>
      <c r="FZ133" s="41"/>
      <c r="GA133" s="41"/>
      <c r="GB133" s="41"/>
      <c r="GC133" s="41"/>
      <c r="GD133" s="41"/>
      <c r="GE133" s="41"/>
      <c r="GF133" s="41"/>
      <c r="GG133" s="41"/>
      <c r="GH133" s="41"/>
      <c r="GI133" s="41"/>
      <c r="GJ133" s="41"/>
      <c r="GK133" s="41"/>
    </row>
    <row r="134" spans="1:193" s="27" customFormat="1" ht="29.45" customHeight="1">
      <c r="A134" s="11">
        <v>59</v>
      </c>
      <c r="B134" s="16" t="s">
        <v>198</v>
      </c>
      <c r="C134" s="12" t="s">
        <v>199</v>
      </c>
      <c r="D134" s="14" t="s">
        <v>33</v>
      </c>
      <c r="E134" s="15">
        <v>1540</v>
      </c>
      <c r="F134" s="15"/>
      <c r="G134" s="23"/>
      <c r="H134" s="22">
        <f t="shared" si="1"/>
        <v>0</v>
      </c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41"/>
      <c r="EI134" s="41"/>
      <c r="EJ134" s="41"/>
      <c r="EK134" s="41"/>
      <c r="EL134" s="41"/>
      <c r="EM134" s="41"/>
      <c r="EN134" s="41"/>
      <c r="EO134" s="41"/>
      <c r="EP134" s="41"/>
      <c r="EQ134" s="41"/>
      <c r="ER134" s="41"/>
      <c r="ES134" s="41"/>
      <c r="ET134" s="41"/>
      <c r="EU134" s="41"/>
      <c r="EV134" s="41"/>
      <c r="EW134" s="41"/>
      <c r="EX134" s="41"/>
      <c r="EY134" s="41"/>
      <c r="EZ134" s="41"/>
      <c r="FA134" s="41"/>
      <c r="FB134" s="41"/>
      <c r="FC134" s="41"/>
      <c r="FD134" s="41"/>
      <c r="FE134" s="41"/>
      <c r="FF134" s="41"/>
      <c r="FG134" s="41"/>
      <c r="FH134" s="41"/>
      <c r="FI134" s="41"/>
      <c r="FJ134" s="41"/>
      <c r="FK134" s="41"/>
      <c r="FL134" s="41"/>
      <c r="FM134" s="41"/>
      <c r="FN134" s="41"/>
      <c r="FO134" s="41"/>
      <c r="FP134" s="41"/>
      <c r="FQ134" s="41"/>
      <c r="FR134" s="41"/>
      <c r="FS134" s="41"/>
      <c r="FT134" s="41"/>
      <c r="FU134" s="41"/>
      <c r="FV134" s="41"/>
      <c r="FW134" s="41"/>
      <c r="FX134" s="41"/>
      <c r="FY134" s="41"/>
      <c r="FZ134" s="41"/>
      <c r="GA134" s="41"/>
      <c r="GB134" s="41"/>
      <c r="GC134" s="41"/>
      <c r="GD134" s="41"/>
      <c r="GE134" s="41"/>
      <c r="GF134" s="41"/>
      <c r="GG134" s="41"/>
      <c r="GH134" s="41"/>
      <c r="GI134" s="41"/>
      <c r="GJ134" s="41"/>
      <c r="GK134" s="41"/>
    </row>
    <row r="135" spans="1:193" s="27" customFormat="1" ht="29.45" customHeight="1">
      <c r="A135" s="11">
        <v>60</v>
      </c>
      <c r="B135" s="16" t="s">
        <v>200</v>
      </c>
      <c r="C135" s="12" t="s">
        <v>201</v>
      </c>
      <c r="D135" s="14" t="s">
        <v>33</v>
      </c>
      <c r="E135" s="15">
        <v>100</v>
      </c>
      <c r="F135" s="15"/>
      <c r="G135" s="23"/>
      <c r="H135" s="22">
        <f t="shared" si="1"/>
        <v>0</v>
      </c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41"/>
      <c r="EI135" s="41"/>
      <c r="EJ135" s="41"/>
      <c r="EK135" s="41"/>
      <c r="EL135" s="41"/>
      <c r="EM135" s="41"/>
      <c r="EN135" s="41"/>
      <c r="EO135" s="41"/>
      <c r="EP135" s="41"/>
      <c r="EQ135" s="41"/>
      <c r="ER135" s="41"/>
      <c r="ES135" s="41"/>
      <c r="ET135" s="41"/>
      <c r="EU135" s="41"/>
      <c r="EV135" s="41"/>
      <c r="EW135" s="41"/>
      <c r="EX135" s="41"/>
      <c r="EY135" s="41"/>
      <c r="EZ135" s="41"/>
      <c r="FA135" s="41"/>
      <c r="FB135" s="41"/>
      <c r="FC135" s="41"/>
      <c r="FD135" s="41"/>
      <c r="FE135" s="41"/>
      <c r="FF135" s="41"/>
      <c r="FG135" s="41"/>
      <c r="FH135" s="41"/>
      <c r="FI135" s="41"/>
      <c r="FJ135" s="41"/>
      <c r="FK135" s="41"/>
      <c r="FL135" s="41"/>
      <c r="FM135" s="41"/>
      <c r="FN135" s="41"/>
      <c r="FO135" s="41"/>
      <c r="FP135" s="41"/>
      <c r="FQ135" s="41"/>
      <c r="FR135" s="41"/>
      <c r="FS135" s="41"/>
      <c r="FT135" s="41"/>
      <c r="FU135" s="41"/>
      <c r="FV135" s="41"/>
      <c r="FW135" s="41"/>
      <c r="FX135" s="41"/>
      <c r="FY135" s="41"/>
      <c r="FZ135" s="41"/>
      <c r="GA135" s="41"/>
      <c r="GB135" s="41"/>
      <c r="GC135" s="41"/>
      <c r="GD135" s="41"/>
      <c r="GE135" s="41"/>
      <c r="GF135" s="41"/>
      <c r="GG135" s="41"/>
      <c r="GH135" s="41"/>
      <c r="GI135" s="41"/>
      <c r="GJ135" s="41"/>
      <c r="GK135" s="41"/>
    </row>
    <row r="136" spans="1:193" s="27" customFormat="1" ht="29.45" customHeight="1">
      <c r="A136" s="11"/>
      <c r="B136" s="16"/>
      <c r="C136" s="12"/>
      <c r="D136" s="14"/>
      <c r="E136" s="15"/>
      <c r="F136" s="15"/>
      <c r="G136" s="23"/>
      <c r="H136" s="22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41"/>
      <c r="EF136" s="41"/>
      <c r="EG136" s="41"/>
      <c r="EH136" s="41"/>
      <c r="EI136" s="41"/>
      <c r="EJ136" s="41"/>
      <c r="EK136" s="41"/>
      <c r="EL136" s="41"/>
      <c r="EM136" s="41"/>
      <c r="EN136" s="41"/>
      <c r="EO136" s="41"/>
      <c r="EP136" s="41"/>
      <c r="EQ136" s="41"/>
      <c r="ER136" s="41"/>
      <c r="ES136" s="41"/>
      <c r="ET136" s="41"/>
      <c r="EU136" s="41"/>
      <c r="EV136" s="41"/>
      <c r="EW136" s="41"/>
      <c r="EX136" s="41"/>
      <c r="EY136" s="41"/>
      <c r="EZ136" s="41"/>
      <c r="FA136" s="41"/>
      <c r="FB136" s="41"/>
      <c r="FC136" s="41"/>
      <c r="FD136" s="41"/>
      <c r="FE136" s="41"/>
      <c r="FF136" s="41"/>
      <c r="FG136" s="41"/>
      <c r="FH136" s="41"/>
      <c r="FI136" s="41"/>
      <c r="FJ136" s="41"/>
      <c r="FK136" s="41"/>
      <c r="FL136" s="41"/>
      <c r="FM136" s="41"/>
      <c r="FN136" s="41"/>
      <c r="FO136" s="41"/>
      <c r="FP136" s="41"/>
      <c r="FQ136" s="41"/>
      <c r="FR136" s="41"/>
      <c r="FS136" s="41"/>
      <c r="FT136" s="41"/>
      <c r="FU136" s="41"/>
      <c r="FV136" s="41"/>
      <c r="FW136" s="41"/>
      <c r="FX136" s="41"/>
      <c r="FY136" s="41"/>
      <c r="FZ136" s="41"/>
      <c r="GA136" s="41"/>
      <c r="GB136" s="41"/>
      <c r="GC136" s="41"/>
      <c r="GD136" s="41"/>
      <c r="GE136" s="41"/>
      <c r="GF136" s="41"/>
      <c r="GG136" s="41"/>
      <c r="GH136" s="41"/>
      <c r="GI136" s="41"/>
      <c r="GJ136" s="41"/>
      <c r="GK136" s="41"/>
    </row>
    <row r="137" spans="1:193" s="19" customFormat="1" ht="29.45" customHeight="1">
      <c r="A137" s="11"/>
      <c r="B137" s="16" t="s">
        <v>51</v>
      </c>
      <c r="C137" s="20" t="s">
        <v>202</v>
      </c>
      <c r="D137" s="14"/>
      <c r="E137" s="15"/>
      <c r="F137" s="15"/>
      <c r="G137" s="23"/>
      <c r="H137" s="22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</row>
    <row r="138" spans="1:193" s="19" customFormat="1" ht="29.45" customHeight="1">
      <c r="A138" s="11">
        <v>61</v>
      </c>
      <c r="B138" s="12" t="s">
        <v>203</v>
      </c>
      <c r="C138" s="12" t="s">
        <v>204</v>
      </c>
      <c r="D138" s="14" t="s">
        <v>205</v>
      </c>
      <c r="E138" s="15">
        <v>19000</v>
      </c>
      <c r="F138" s="15"/>
      <c r="G138" s="23"/>
      <c r="H138" s="22">
        <f t="shared" si="1"/>
        <v>0</v>
      </c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</row>
    <row r="139" spans="1:193" s="19" customFormat="1" ht="29.45" customHeight="1">
      <c r="A139" s="11"/>
      <c r="B139" s="12"/>
      <c r="C139" s="12"/>
      <c r="D139" s="14"/>
      <c r="E139" s="15"/>
      <c r="F139" s="15"/>
      <c r="G139" s="23"/>
      <c r="H139" s="22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</row>
    <row r="140" spans="1:193" s="19" customFormat="1" ht="29.45" customHeight="1">
      <c r="A140" s="11"/>
      <c r="B140" s="16" t="s">
        <v>206</v>
      </c>
      <c r="C140" s="20" t="s">
        <v>207</v>
      </c>
      <c r="D140" s="14"/>
      <c r="E140" s="15"/>
      <c r="F140" s="15"/>
      <c r="G140" s="23"/>
      <c r="H140" s="22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</row>
    <row r="141" spans="1:193" s="27" customFormat="1" ht="29.45" customHeight="1">
      <c r="A141" s="11"/>
      <c r="B141" s="16" t="s">
        <v>208</v>
      </c>
      <c r="C141" s="12" t="s">
        <v>209</v>
      </c>
      <c r="D141" s="14"/>
      <c r="E141" s="15"/>
      <c r="F141" s="15"/>
      <c r="G141" s="23"/>
      <c r="H141" s="22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1"/>
      <c r="DZ141" s="41"/>
      <c r="EA141" s="41"/>
      <c r="EB141" s="41"/>
      <c r="EC141" s="41"/>
      <c r="ED141" s="41"/>
      <c r="EE141" s="41"/>
      <c r="EF141" s="41"/>
      <c r="EG141" s="41"/>
      <c r="EH141" s="41"/>
      <c r="EI141" s="41"/>
      <c r="EJ141" s="41"/>
      <c r="EK141" s="41"/>
      <c r="EL141" s="41"/>
      <c r="EM141" s="41"/>
      <c r="EN141" s="41"/>
      <c r="EO141" s="41"/>
      <c r="EP141" s="41"/>
      <c r="EQ141" s="41"/>
      <c r="ER141" s="41"/>
      <c r="ES141" s="41"/>
      <c r="ET141" s="41"/>
      <c r="EU141" s="41"/>
      <c r="EV141" s="41"/>
      <c r="EW141" s="41"/>
      <c r="EX141" s="41"/>
      <c r="EY141" s="41"/>
      <c r="EZ141" s="41"/>
      <c r="FA141" s="41"/>
      <c r="FB141" s="41"/>
      <c r="FC141" s="41"/>
      <c r="FD141" s="41"/>
      <c r="FE141" s="41"/>
      <c r="FF141" s="41"/>
      <c r="FG141" s="41"/>
      <c r="FH141" s="41"/>
      <c r="FI141" s="41"/>
      <c r="FJ141" s="41"/>
      <c r="FK141" s="41"/>
      <c r="FL141" s="41"/>
      <c r="FM141" s="41"/>
      <c r="FN141" s="41"/>
      <c r="FO141" s="41"/>
      <c r="FP141" s="41"/>
      <c r="FQ141" s="41"/>
      <c r="FR141" s="41"/>
      <c r="FS141" s="41"/>
      <c r="FT141" s="41"/>
      <c r="FU141" s="41"/>
      <c r="FV141" s="41"/>
      <c r="FW141" s="41"/>
      <c r="FX141" s="41"/>
      <c r="FY141" s="41"/>
      <c r="FZ141" s="41"/>
      <c r="GA141" s="41"/>
      <c r="GB141" s="41"/>
      <c r="GC141" s="41"/>
      <c r="GD141" s="41"/>
      <c r="GE141" s="41"/>
      <c r="GF141" s="41"/>
      <c r="GG141" s="41"/>
      <c r="GH141" s="41"/>
      <c r="GI141" s="41"/>
      <c r="GJ141" s="41"/>
      <c r="GK141" s="41"/>
    </row>
    <row r="142" spans="1:193" s="27" customFormat="1" ht="29.45" customHeight="1">
      <c r="A142" s="11"/>
      <c r="B142" s="16" t="s">
        <v>210</v>
      </c>
      <c r="C142" s="12" t="s">
        <v>211</v>
      </c>
      <c r="D142" s="14"/>
      <c r="E142" s="15"/>
      <c r="F142" s="15"/>
      <c r="G142" s="23"/>
      <c r="H142" s="22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1"/>
      <c r="EP142" s="41"/>
      <c r="EQ142" s="41"/>
      <c r="ER142" s="41"/>
      <c r="ES142" s="41"/>
      <c r="ET142" s="41"/>
      <c r="EU142" s="41"/>
      <c r="EV142" s="41"/>
      <c r="EW142" s="41"/>
      <c r="EX142" s="41"/>
      <c r="EY142" s="41"/>
      <c r="EZ142" s="41"/>
      <c r="FA142" s="41"/>
      <c r="FB142" s="41"/>
      <c r="FC142" s="41"/>
      <c r="FD142" s="41"/>
      <c r="FE142" s="41"/>
      <c r="FF142" s="41"/>
      <c r="FG142" s="41"/>
      <c r="FH142" s="41"/>
      <c r="FI142" s="41"/>
      <c r="FJ142" s="41"/>
      <c r="FK142" s="41"/>
      <c r="FL142" s="41"/>
      <c r="FM142" s="41"/>
      <c r="FN142" s="41"/>
      <c r="FO142" s="41"/>
      <c r="FP142" s="41"/>
      <c r="FQ142" s="41"/>
      <c r="FR142" s="41"/>
      <c r="FS142" s="41"/>
      <c r="FT142" s="41"/>
      <c r="FU142" s="41"/>
      <c r="FV142" s="41"/>
      <c r="FW142" s="41"/>
      <c r="FX142" s="41"/>
      <c r="FY142" s="41"/>
      <c r="FZ142" s="41"/>
      <c r="GA142" s="41"/>
      <c r="GB142" s="41"/>
      <c r="GC142" s="41"/>
      <c r="GD142" s="41"/>
      <c r="GE142" s="41"/>
      <c r="GF142" s="41"/>
      <c r="GG142" s="41"/>
      <c r="GH142" s="41"/>
      <c r="GI142" s="41"/>
      <c r="GJ142" s="41"/>
      <c r="GK142" s="41"/>
    </row>
    <row r="143" spans="1:193" s="27" customFormat="1" ht="29.45" customHeight="1">
      <c r="A143" s="11">
        <v>62</v>
      </c>
      <c r="B143" s="16" t="s">
        <v>212</v>
      </c>
      <c r="C143" s="12" t="s">
        <v>377</v>
      </c>
      <c r="D143" s="14" t="s">
        <v>214</v>
      </c>
      <c r="E143" s="15">
        <v>80</v>
      </c>
      <c r="F143" s="15"/>
      <c r="G143" s="23"/>
      <c r="H143" s="22">
        <f>+G143*E143</f>
        <v>0</v>
      </c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  <c r="EO143" s="41"/>
      <c r="EP143" s="41"/>
      <c r="EQ143" s="41"/>
      <c r="ER143" s="41"/>
      <c r="ES143" s="41"/>
      <c r="ET143" s="41"/>
      <c r="EU143" s="41"/>
      <c r="EV143" s="41"/>
      <c r="EW143" s="41"/>
      <c r="EX143" s="41"/>
      <c r="EY143" s="41"/>
      <c r="EZ143" s="41"/>
      <c r="FA143" s="41"/>
      <c r="FB143" s="41"/>
      <c r="FC143" s="41"/>
      <c r="FD143" s="41"/>
      <c r="FE143" s="41"/>
      <c r="FF143" s="41"/>
      <c r="FG143" s="41"/>
      <c r="FH143" s="41"/>
      <c r="FI143" s="41"/>
      <c r="FJ143" s="41"/>
      <c r="FK143" s="41"/>
      <c r="FL143" s="41"/>
      <c r="FM143" s="41"/>
      <c r="FN143" s="41"/>
      <c r="FO143" s="41"/>
      <c r="FP143" s="41"/>
      <c r="FQ143" s="41"/>
      <c r="FR143" s="41"/>
      <c r="FS143" s="41"/>
      <c r="FT143" s="41"/>
      <c r="FU143" s="41"/>
      <c r="FV143" s="41"/>
      <c r="FW143" s="41"/>
      <c r="FX143" s="41"/>
      <c r="FY143" s="41"/>
      <c r="FZ143" s="41"/>
      <c r="GA143" s="41"/>
      <c r="GB143" s="41"/>
      <c r="GC143" s="41"/>
      <c r="GD143" s="41"/>
      <c r="GE143" s="41"/>
      <c r="GF143" s="41"/>
      <c r="GG143" s="41"/>
      <c r="GH143" s="41"/>
      <c r="GI143" s="41"/>
      <c r="GJ143" s="41"/>
      <c r="GK143" s="41"/>
    </row>
    <row r="144" spans="1:193" s="27" customFormat="1" ht="29.45" customHeight="1">
      <c r="A144" s="11">
        <v>63</v>
      </c>
      <c r="B144" s="16" t="s">
        <v>212</v>
      </c>
      <c r="C144" s="12" t="s">
        <v>213</v>
      </c>
      <c r="D144" s="14" t="s">
        <v>214</v>
      </c>
      <c r="E144" s="15">
        <v>46.25</v>
      </c>
      <c r="F144" s="15"/>
      <c r="G144" s="23"/>
      <c r="H144" s="22">
        <f t="shared" si="1"/>
        <v>0</v>
      </c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/>
      <c r="EL144" s="41"/>
      <c r="EM144" s="41"/>
      <c r="EN144" s="41"/>
      <c r="EO144" s="41"/>
      <c r="EP144" s="41"/>
      <c r="EQ144" s="41"/>
      <c r="ER144" s="41"/>
      <c r="ES144" s="41"/>
      <c r="ET144" s="41"/>
      <c r="EU144" s="41"/>
      <c r="EV144" s="41"/>
      <c r="EW144" s="41"/>
      <c r="EX144" s="41"/>
      <c r="EY144" s="41"/>
      <c r="EZ144" s="41"/>
      <c r="FA144" s="41"/>
      <c r="FB144" s="41"/>
      <c r="FC144" s="41"/>
      <c r="FD144" s="41"/>
      <c r="FE144" s="41"/>
      <c r="FF144" s="41"/>
      <c r="FG144" s="41"/>
      <c r="FH144" s="41"/>
      <c r="FI144" s="41"/>
      <c r="FJ144" s="41"/>
      <c r="FK144" s="41"/>
      <c r="FL144" s="41"/>
      <c r="FM144" s="41"/>
      <c r="FN144" s="41"/>
      <c r="FO144" s="41"/>
      <c r="FP144" s="41"/>
      <c r="FQ144" s="41"/>
      <c r="FR144" s="41"/>
      <c r="FS144" s="41"/>
      <c r="FT144" s="41"/>
      <c r="FU144" s="41"/>
      <c r="FV144" s="41"/>
      <c r="FW144" s="41"/>
      <c r="FX144" s="41"/>
      <c r="FY144" s="41"/>
      <c r="FZ144" s="41"/>
      <c r="GA144" s="41"/>
      <c r="GB144" s="41"/>
      <c r="GC144" s="41"/>
      <c r="GD144" s="41"/>
      <c r="GE144" s="41"/>
      <c r="GF144" s="41"/>
      <c r="GG144" s="41"/>
      <c r="GH144" s="41"/>
      <c r="GI144" s="41"/>
      <c r="GJ144" s="41"/>
      <c r="GK144" s="41"/>
    </row>
    <row r="145" spans="1:193" s="27" customFormat="1" ht="29.45" customHeight="1">
      <c r="A145" s="11">
        <v>64</v>
      </c>
      <c r="B145" s="16" t="s">
        <v>215</v>
      </c>
      <c r="C145" s="12" t="s">
        <v>216</v>
      </c>
      <c r="D145" s="14" t="s">
        <v>214</v>
      </c>
      <c r="E145" s="15">
        <v>15</v>
      </c>
      <c r="F145" s="15"/>
      <c r="G145" s="23"/>
      <c r="H145" s="22">
        <f t="shared" si="1"/>
        <v>0</v>
      </c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1"/>
      <c r="DZ145" s="41"/>
      <c r="EA145" s="41"/>
      <c r="EB145" s="41"/>
      <c r="EC145" s="41"/>
      <c r="ED145" s="41"/>
      <c r="EE145" s="41"/>
      <c r="EF145" s="41"/>
      <c r="EG145" s="41"/>
      <c r="EH145" s="41"/>
      <c r="EI145" s="41"/>
      <c r="EJ145" s="41"/>
      <c r="EK145" s="41"/>
      <c r="EL145" s="41"/>
      <c r="EM145" s="41"/>
      <c r="EN145" s="41"/>
      <c r="EO145" s="41"/>
      <c r="EP145" s="41"/>
      <c r="EQ145" s="41"/>
      <c r="ER145" s="41"/>
      <c r="ES145" s="41"/>
      <c r="ET145" s="41"/>
      <c r="EU145" s="41"/>
      <c r="EV145" s="41"/>
      <c r="EW145" s="41"/>
      <c r="EX145" s="41"/>
      <c r="EY145" s="41"/>
      <c r="EZ145" s="41"/>
      <c r="FA145" s="41"/>
      <c r="FB145" s="41"/>
      <c r="FC145" s="41"/>
      <c r="FD145" s="41"/>
      <c r="FE145" s="41"/>
      <c r="FF145" s="41"/>
      <c r="FG145" s="41"/>
      <c r="FH145" s="41"/>
      <c r="FI145" s="41"/>
      <c r="FJ145" s="41"/>
      <c r="FK145" s="41"/>
      <c r="FL145" s="41"/>
      <c r="FM145" s="41"/>
      <c r="FN145" s="41"/>
      <c r="FO145" s="41"/>
      <c r="FP145" s="41"/>
      <c r="FQ145" s="41"/>
      <c r="FR145" s="41"/>
      <c r="FS145" s="41"/>
      <c r="FT145" s="41"/>
      <c r="FU145" s="41"/>
      <c r="FV145" s="41"/>
      <c r="FW145" s="41"/>
      <c r="FX145" s="41"/>
      <c r="FY145" s="41"/>
      <c r="FZ145" s="41"/>
      <c r="GA145" s="41"/>
      <c r="GB145" s="41"/>
      <c r="GC145" s="41"/>
      <c r="GD145" s="41"/>
      <c r="GE145" s="41"/>
      <c r="GF145" s="41"/>
      <c r="GG145" s="41"/>
      <c r="GH145" s="41"/>
      <c r="GI145" s="41"/>
      <c r="GJ145" s="41"/>
      <c r="GK145" s="41"/>
    </row>
    <row r="146" spans="1:193" s="27" customFormat="1" ht="29.45" customHeight="1">
      <c r="A146" s="11"/>
      <c r="B146" s="82"/>
      <c r="C146" s="83" t="s">
        <v>391</v>
      </c>
      <c r="D146" s="14"/>
      <c r="E146" s="15"/>
      <c r="F146" s="47"/>
      <c r="G146" s="17"/>
      <c r="H146" s="22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1"/>
      <c r="DZ146" s="41"/>
      <c r="EA146" s="41"/>
      <c r="EB146" s="41"/>
      <c r="EC146" s="41"/>
      <c r="ED146" s="41"/>
      <c r="EE146" s="41"/>
      <c r="EF146" s="41"/>
      <c r="EG146" s="41"/>
      <c r="EH146" s="41"/>
      <c r="EI146" s="41"/>
      <c r="EJ146" s="41"/>
      <c r="EK146" s="41"/>
      <c r="EL146" s="41"/>
      <c r="EM146" s="41"/>
      <c r="EN146" s="41"/>
      <c r="EO146" s="41"/>
      <c r="EP146" s="41"/>
      <c r="EQ146" s="41"/>
      <c r="ER146" s="41"/>
      <c r="ES146" s="41"/>
      <c r="ET146" s="41"/>
      <c r="EU146" s="41"/>
      <c r="EV146" s="41"/>
      <c r="EW146" s="41"/>
      <c r="EX146" s="41"/>
      <c r="EY146" s="41"/>
      <c r="EZ146" s="41"/>
      <c r="FA146" s="41"/>
      <c r="FB146" s="41"/>
      <c r="FC146" s="41"/>
      <c r="FD146" s="41"/>
      <c r="FE146" s="41"/>
      <c r="FF146" s="41"/>
      <c r="FG146" s="41"/>
      <c r="FH146" s="41"/>
      <c r="FI146" s="41"/>
      <c r="FJ146" s="41"/>
      <c r="FK146" s="41"/>
      <c r="FL146" s="41"/>
      <c r="FM146" s="41"/>
      <c r="FN146" s="41"/>
      <c r="FO146" s="41"/>
      <c r="FP146" s="41"/>
      <c r="FQ146" s="41"/>
      <c r="FR146" s="41"/>
      <c r="FS146" s="41"/>
      <c r="FT146" s="41"/>
      <c r="FU146" s="41"/>
      <c r="FV146" s="41"/>
      <c r="FW146" s="41"/>
      <c r="FX146" s="41"/>
      <c r="FY146" s="41"/>
      <c r="FZ146" s="41"/>
      <c r="GA146" s="41"/>
      <c r="GB146" s="41"/>
      <c r="GC146" s="41"/>
      <c r="GD146" s="41"/>
      <c r="GE146" s="41"/>
      <c r="GF146" s="41"/>
      <c r="GG146" s="41"/>
      <c r="GH146" s="41"/>
      <c r="GI146" s="41"/>
      <c r="GJ146" s="41"/>
      <c r="GK146" s="41"/>
    </row>
    <row r="147" spans="1:193" s="27" customFormat="1" ht="29.45" customHeight="1">
      <c r="A147" s="11"/>
      <c r="B147" s="82"/>
      <c r="C147" s="42" t="s">
        <v>392</v>
      </c>
      <c r="D147" s="14"/>
      <c r="E147" s="15"/>
      <c r="F147" s="47"/>
      <c r="G147" s="17"/>
      <c r="H147" s="22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/>
      <c r="EB147" s="41"/>
      <c r="EC147" s="41"/>
      <c r="ED147" s="41"/>
      <c r="EE147" s="41"/>
      <c r="EF147" s="41"/>
      <c r="EG147" s="41"/>
      <c r="EH147" s="41"/>
      <c r="EI147" s="41"/>
      <c r="EJ147" s="41"/>
      <c r="EK147" s="41"/>
      <c r="EL147" s="41"/>
      <c r="EM147" s="41"/>
      <c r="EN147" s="41"/>
      <c r="EO147" s="41"/>
      <c r="EP147" s="41"/>
      <c r="EQ147" s="41"/>
      <c r="ER147" s="41"/>
      <c r="ES147" s="41"/>
      <c r="ET147" s="41"/>
      <c r="EU147" s="41"/>
      <c r="EV147" s="41"/>
      <c r="EW147" s="41"/>
      <c r="EX147" s="41"/>
      <c r="EY147" s="41"/>
      <c r="EZ147" s="41"/>
      <c r="FA147" s="41"/>
      <c r="FB147" s="41"/>
      <c r="FC147" s="41"/>
      <c r="FD147" s="41"/>
      <c r="FE147" s="41"/>
      <c r="FF147" s="41"/>
      <c r="FG147" s="41"/>
      <c r="FH147" s="41"/>
      <c r="FI147" s="41"/>
      <c r="FJ147" s="41"/>
      <c r="FK147" s="41"/>
      <c r="FL147" s="41"/>
      <c r="FM147" s="41"/>
      <c r="FN147" s="41"/>
      <c r="FO147" s="41"/>
      <c r="FP147" s="41"/>
      <c r="FQ147" s="41"/>
      <c r="FR147" s="41"/>
      <c r="FS147" s="41"/>
      <c r="FT147" s="41"/>
      <c r="FU147" s="41"/>
      <c r="FV147" s="41"/>
      <c r="FW147" s="41"/>
      <c r="FX147" s="41"/>
      <c r="FY147" s="41"/>
      <c r="FZ147" s="41"/>
      <c r="GA147" s="41"/>
      <c r="GB147" s="41"/>
      <c r="GC147" s="41"/>
      <c r="GD147" s="41"/>
      <c r="GE147" s="41"/>
      <c r="GF147" s="41"/>
      <c r="GG147" s="41"/>
      <c r="GH147" s="41"/>
      <c r="GI147" s="41"/>
      <c r="GJ147" s="41"/>
      <c r="GK147" s="41"/>
    </row>
    <row r="148" spans="1:193" s="27" customFormat="1" ht="29.45" customHeight="1">
      <c r="A148" s="11">
        <v>65</v>
      </c>
      <c r="B148" s="82"/>
      <c r="C148" s="42" t="s">
        <v>393</v>
      </c>
      <c r="D148" s="14" t="s">
        <v>214</v>
      </c>
      <c r="E148" s="15">
        <v>180</v>
      </c>
      <c r="F148" s="15"/>
      <c r="G148" s="23"/>
      <c r="H148" s="22">
        <f>+G148*E148</f>
        <v>0</v>
      </c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41"/>
      <c r="EK148" s="41"/>
      <c r="EL148" s="41"/>
      <c r="EM148" s="41"/>
      <c r="EN148" s="41"/>
      <c r="EO148" s="41"/>
      <c r="EP148" s="41"/>
      <c r="EQ148" s="41"/>
      <c r="ER148" s="41"/>
      <c r="ES148" s="41"/>
      <c r="ET148" s="41"/>
      <c r="EU148" s="41"/>
      <c r="EV148" s="41"/>
      <c r="EW148" s="41"/>
      <c r="EX148" s="41"/>
      <c r="EY148" s="41"/>
      <c r="EZ148" s="41"/>
      <c r="FA148" s="41"/>
      <c r="FB148" s="41"/>
      <c r="FC148" s="41"/>
      <c r="FD148" s="41"/>
      <c r="FE148" s="41"/>
      <c r="FF148" s="41"/>
      <c r="FG148" s="41"/>
      <c r="FH148" s="41"/>
      <c r="FI148" s="41"/>
      <c r="FJ148" s="41"/>
      <c r="FK148" s="41"/>
      <c r="FL148" s="41"/>
      <c r="FM148" s="41"/>
      <c r="FN148" s="41"/>
      <c r="FO148" s="41"/>
      <c r="FP148" s="41"/>
      <c r="FQ148" s="41"/>
      <c r="FR148" s="41"/>
      <c r="FS148" s="41"/>
      <c r="FT148" s="41"/>
      <c r="FU148" s="41"/>
      <c r="FV148" s="41"/>
      <c r="FW148" s="41"/>
      <c r="FX148" s="41"/>
      <c r="FY148" s="41"/>
      <c r="FZ148" s="41"/>
      <c r="GA148" s="41"/>
      <c r="GB148" s="41"/>
      <c r="GC148" s="41"/>
      <c r="GD148" s="41"/>
      <c r="GE148" s="41"/>
      <c r="GF148" s="41"/>
      <c r="GG148" s="41"/>
      <c r="GH148" s="41"/>
      <c r="GI148" s="41"/>
      <c r="GJ148" s="41"/>
      <c r="GK148" s="41"/>
    </row>
    <row r="149" spans="1:193" s="27" customFormat="1" ht="29.45" customHeight="1">
      <c r="A149" s="11">
        <v>66</v>
      </c>
      <c r="B149" s="82"/>
      <c r="C149" s="42" t="s">
        <v>394</v>
      </c>
      <c r="D149" s="14" t="s">
        <v>214</v>
      </c>
      <c r="E149" s="15">
        <v>260</v>
      </c>
      <c r="F149" s="15"/>
      <c r="G149" s="23"/>
      <c r="H149" s="22">
        <f>+G149*E149</f>
        <v>0</v>
      </c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1"/>
      <c r="EP149" s="41"/>
      <c r="EQ149" s="41"/>
      <c r="ER149" s="41"/>
      <c r="ES149" s="41"/>
      <c r="ET149" s="41"/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  <c r="FF149" s="41"/>
      <c r="FG149" s="41"/>
      <c r="FH149" s="41"/>
      <c r="FI149" s="41"/>
      <c r="FJ149" s="41"/>
      <c r="FK149" s="41"/>
      <c r="FL149" s="41"/>
      <c r="FM149" s="41"/>
      <c r="FN149" s="41"/>
      <c r="FO149" s="41"/>
      <c r="FP149" s="41"/>
      <c r="FQ149" s="41"/>
      <c r="FR149" s="41"/>
      <c r="FS149" s="41"/>
      <c r="FT149" s="41"/>
      <c r="FU149" s="41"/>
      <c r="FV149" s="41"/>
      <c r="FW149" s="41"/>
      <c r="FX149" s="41"/>
      <c r="FY149" s="41"/>
      <c r="FZ149" s="41"/>
      <c r="GA149" s="41"/>
      <c r="GB149" s="41"/>
      <c r="GC149" s="41"/>
      <c r="GD149" s="41"/>
      <c r="GE149" s="41"/>
      <c r="GF149" s="41"/>
      <c r="GG149" s="41"/>
      <c r="GH149" s="41"/>
      <c r="GI149" s="41"/>
      <c r="GJ149" s="41"/>
      <c r="GK149" s="41"/>
    </row>
    <row r="150" spans="1:193" s="27" customFormat="1" ht="29.45" customHeight="1">
      <c r="A150" s="11"/>
      <c r="B150" s="82"/>
      <c r="C150" s="12"/>
      <c r="D150" s="14"/>
      <c r="E150" s="15"/>
      <c r="F150" s="15"/>
      <c r="G150" s="23"/>
      <c r="H150" s="30">
        <f>SUM(H122:H149)</f>
        <v>0</v>
      </c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  <c r="EO150" s="41"/>
      <c r="EP150" s="41"/>
      <c r="EQ150" s="41"/>
      <c r="ER150" s="41"/>
      <c r="ES150" s="41"/>
      <c r="ET150" s="41"/>
      <c r="EU150" s="41"/>
      <c r="EV150" s="41"/>
      <c r="EW150" s="41"/>
      <c r="EX150" s="41"/>
      <c r="EY150" s="41"/>
      <c r="EZ150" s="41"/>
      <c r="FA150" s="41"/>
      <c r="FB150" s="41"/>
      <c r="FC150" s="41"/>
      <c r="FD150" s="41"/>
      <c r="FE150" s="41"/>
      <c r="FF150" s="41"/>
      <c r="FG150" s="41"/>
      <c r="FH150" s="41"/>
      <c r="FI150" s="41"/>
      <c r="FJ150" s="41"/>
      <c r="FK150" s="41"/>
      <c r="FL150" s="41"/>
      <c r="FM150" s="41"/>
      <c r="FN150" s="41"/>
      <c r="FO150" s="41"/>
      <c r="FP150" s="41"/>
      <c r="FQ150" s="41"/>
      <c r="FR150" s="41"/>
      <c r="FS150" s="41"/>
      <c r="FT150" s="41"/>
      <c r="FU150" s="41"/>
      <c r="FV150" s="41"/>
      <c r="FW150" s="41"/>
      <c r="FX150" s="41"/>
      <c r="FY150" s="41"/>
      <c r="FZ150" s="41"/>
      <c r="GA150" s="41"/>
      <c r="GB150" s="41"/>
      <c r="GC150" s="41"/>
      <c r="GD150" s="41"/>
      <c r="GE150" s="41"/>
      <c r="GF150" s="41"/>
      <c r="GG150" s="41"/>
      <c r="GH150" s="41"/>
      <c r="GI150" s="41"/>
      <c r="GJ150" s="41"/>
      <c r="GK150" s="41"/>
    </row>
    <row r="151" spans="1:193" s="27" customFormat="1" ht="29.45" customHeight="1">
      <c r="A151" s="11"/>
      <c r="B151" s="48"/>
      <c r="C151" s="12"/>
      <c r="D151" s="14"/>
      <c r="E151" s="34"/>
      <c r="F151" s="34"/>
      <c r="G151" s="92"/>
      <c r="H151" s="90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  <c r="EO151" s="41"/>
      <c r="EP151" s="41"/>
      <c r="EQ151" s="41"/>
      <c r="ER151" s="41"/>
      <c r="ES151" s="41"/>
      <c r="ET151" s="41"/>
      <c r="EU151" s="41"/>
      <c r="EV151" s="41"/>
      <c r="EW151" s="41"/>
      <c r="EX151" s="41"/>
      <c r="EY151" s="41"/>
      <c r="EZ151" s="41"/>
      <c r="FA151" s="41"/>
      <c r="FB151" s="41"/>
      <c r="FC151" s="41"/>
      <c r="FD151" s="41"/>
      <c r="FE151" s="41"/>
      <c r="FF151" s="41"/>
      <c r="FG151" s="41"/>
      <c r="FH151" s="41"/>
      <c r="FI151" s="41"/>
      <c r="FJ151" s="41"/>
      <c r="FK151" s="41"/>
      <c r="FL151" s="41"/>
      <c r="FM151" s="41"/>
      <c r="FN151" s="41"/>
      <c r="FO151" s="41"/>
      <c r="FP151" s="41"/>
      <c r="FQ151" s="41"/>
      <c r="FR151" s="41"/>
      <c r="FS151" s="41"/>
      <c r="FT151" s="41"/>
      <c r="FU151" s="41"/>
      <c r="FV151" s="41"/>
      <c r="FW151" s="41"/>
      <c r="FX151" s="41"/>
      <c r="FY151" s="41"/>
      <c r="FZ151" s="41"/>
      <c r="GA151" s="41"/>
      <c r="GB151" s="41"/>
      <c r="GC151" s="41"/>
      <c r="GD151" s="41"/>
      <c r="GE151" s="41"/>
      <c r="GF151" s="41"/>
      <c r="GG151" s="41"/>
      <c r="GH151" s="41"/>
      <c r="GI151" s="41"/>
      <c r="GJ151" s="41"/>
      <c r="GK151" s="41"/>
    </row>
    <row r="152" spans="1:193" s="19" customFormat="1" ht="29.45" customHeight="1">
      <c r="A152" s="11"/>
      <c r="B152" s="31" t="s">
        <v>217</v>
      </c>
      <c r="C152" s="13" t="s">
        <v>218</v>
      </c>
      <c r="D152" s="14"/>
      <c r="E152" s="15"/>
      <c r="F152" s="15"/>
      <c r="G152" s="23"/>
      <c r="H152" s="22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</row>
    <row r="153" spans="1:193" s="19" customFormat="1" ht="29.45" customHeight="1">
      <c r="A153" s="84"/>
      <c r="B153" s="85" t="s">
        <v>187</v>
      </c>
      <c r="C153" s="86" t="s">
        <v>219</v>
      </c>
      <c r="D153" s="87"/>
      <c r="E153" s="15"/>
      <c r="F153" s="15"/>
      <c r="G153" s="23"/>
      <c r="H153" s="22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</row>
    <row r="154" spans="1:193" s="19" customFormat="1" ht="29.45" customHeight="1">
      <c r="A154" s="84"/>
      <c r="B154" s="85" t="s">
        <v>220</v>
      </c>
      <c r="C154" s="86" t="s">
        <v>221</v>
      </c>
      <c r="D154" s="87"/>
      <c r="E154" s="15"/>
      <c r="F154" s="15"/>
      <c r="G154" s="23"/>
      <c r="H154" s="22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</row>
    <row r="155" spans="1:193" s="19" customFormat="1" ht="29.45" customHeight="1">
      <c r="A155" s="84">
        <v>67</v>
      </c>
      <c r="B155" s="85" t="s">
        <v>222</v>
      </c>
      <c r="C155" s="86" t="s">
        <v>395</v>
      </c>
      <c r="D155" s="88" t="s">
        <v>33</v>
      </c>
      <c r="E155" s="15">
        <v>156</v>
      </c>
      <c r="F155" s="15"/>
      <c r="G155" s="23"/>
      <c r="H155" s="22">
        <f>+G155*E155</f>
        <v>0</v>
      </c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</row>
    <row r="156" spans="1:193" s="19" customFormat="1" ht="29.45" customHeight="1">
      <c r="A156" s="89"/>
      <c r="B156" s="48" t="s">
        <v>396</v>
      </c>
      <c r="C156" s="42" t="s">
        <v>397</v>
      </c>
      <c r="D156" s="50"/>
      <c r="E156" s="15"/>
      <c r="F156" s="15"/>
      <c r="G156" s="23"/>
      <c r="H156" s="22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</row>
    <row r="157" spans="1:193" s="19" customFormat="1" ht="29.45" customHeight="1">
      <c r="A157" s="89">
        <v>68</v>
      </c>
      <c r="B157" s="48"/>
      <c r="C157" s="42" t="s">
        <v>223</v>
      </c>
      <c r="D157" s="14" t="s">
        <v>26</v>
      </c>
      <c r="E157" s="15">
        <v>2600</v>
      </c>
      <c r="F157" s="15"/>
      <c r="G157" s="23"/>
      <c r="H157" s="22">
        <f>+G157*E157</f>
        <v>0</v>
      </c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</row>
    <row r="158" spans="1:193" s="19" customFormat="1" ht="29.45" customHeight="1">
      <c r="A158" s="11"/>
      <c r="B158" s="31" t="s">
        <v>408</v>
      </c>
      <c r="C158" s="12" t="s">
        <v>409</v>
      </c>
      <c r="D158" s="14"/>
      <c r="E158" s="15"/>
      <c r="F158" s="15"/>
      <c r="G158" s="23"/>
      <c r="H158" s="22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</row>
    <row r="159" spans="1:193" s="19" customFormat="1" ht="29.45" customHeight="1">
      <c r="A159" s="11"/>
      <c r="B159" s="31"/>
      <c r="C159" s="12" t="s">
        <v>410</v>
      </c>
      <c r="D159" s="16"/>
      <c r="E159" s="16"/>
      <c r="F159" s="16"/>
      <c r="G159" s="23"/>
      <c r="H159" s="22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</row>
    <row r="160" spans="1:193" s="19" customFormat="1" ht="29.45" customHeight="1">
      <c r="A160" s="11">
        <v>69</v>
      </c>
      <c r="B160" s="31"/>
      <c r="C160" s="12" t="s">
        <v>411</v>
      </c>
      <c r="D160" s="14" t="s">
        <v>33</v>
      </c>
      <c r="E160" s="15">
        <v>38</v>
      </c>
      <c r="F160" s="15"/>
      <c r="G160" s="23"/>
      <c r="H160" s="22">
        <f>+G160*E160</f>
        <v>0</v>
      </c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</row>
    <row r="161" spans="1:193" s="19" customFormat="1" ht="29.45" customHeight="1">
      <c r="A161" s="11"/>
      <c r="B161" s="31"/>
      <c r="C161" s="12" t="s">
        <v>412</v>
      </c>
      <c r="D161" s="14"/>
      <c r="E161" s="15"/>
      <c r="F161" s="15"/>
      <c r="G161" s="23"/>
      <c r="H161" s="22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</row>
    <row r="162" spans="1:193" s="19" customFormat="1" ht="29.45" customHeight="1">
      <c r="A162" s="11">
        <v>70</v>
      </c>
      <c r="B162" s="31"/>
      <c r="C162" s="12" t="s">
        <v>413</v>
      </c>
      <c r="D162" s="14" t="s">
        <v>33</v>
      </c>
      <c r="E162" s="15">
        <v>42</v>
      </c>
      <c r="F162" s="15"/>
      <c r="G162" s="23"/>
      <c r="H162" s="22">
        <f>+G162*E162</f>
        <v>0</v>
      </c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</row>
    <row r="163" spans="1:193" s="19" customFormat="1" ht="29.45" customHeight="1">
      <c r="A163" s="89"/>
      <c r="B163" s="48"/>
      <c r="C163" s="42"/>
      <c r="D163" s="14"/>
      <c r="E163" s="15"/>
      <c r="F163" s="15"/>
      <c r="G163" s="23"/>
      <c r="H163" s="22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</row>
    <row r="164" spans="1:193" s="19" customFormat="1" ht="29.45" customHeight="1">
      <c r="A164" s="11">
        <v>71</v>
      </c>
      <c r="B164" s="31" t="s">
        <v>400</v>
      </c>
      <c r="C164" s="12" t="s">
        <v>407</v>
      </c>
      <c r="D164" s="14" t="s">
        <v>33</v>
      </c>
      <c r="E164" s="15">
        <v>720</v>
      </c>
      <c r="F164" s="15"/>
      <c r="G164" s="23"/>
      <c r="H164" s="22">
        <f>+G164*E164</f>
        <v>0</v>
      </c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</row>
    <row r="165" spans="1:193" s="19" customFormat="1" ht="29.45" customHeight="1">
      <c r="A165" s="11"/>
      <c r="B165" s="12"/>
      <c r="C165" s="12" t="s">
        <v>414</v>
      </c>
      <c r="D165" s="14"/>
      <c r="E165" s="15"/>
      <c r="F165" s="15"/>
      <c r="G165" s="17"/>
      <c r="H165" s="22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</row>
    <row r="166" spans="1:193" s="19" customFormat="1" ht="29.45" customHeight="1">
      <c r="A166" s="11">
        <v>72</v>
      </c>
      <c r="B166" s="12"/>
      <c r="C166" s="12" t="s">
        <v>415</v>
      </c>
      <c r="D166" s="14" t="s">
        <v>26</v>
      </c>
      <c r="E166" s="15">
        <v>1000</v>
      </c>
      <c r="F166" s="15"/>
      <c r="G166" s="17"/>
      <c r="H166" s="22">
        <f>+G166*E166</f>
        <v>0</v>
      </c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</row>
    <row r="167" spans="1:193" s="19" customFormat="1" ht="29.45" customHeight="1">
      <c r="A167" s="11"/>
      <c r="B167" s="48"/>
      <c r="C167" s="42"/>
      <c r="D167" s="14"/>
      <c r="E167" s="15"/>
      <c r="F167" s="15"/>
      <c r="G167" s="23"/>
      <c r="H167" s="22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</row>
    <row r="168" spans="1:193" s="19" customFormat="1" ht="29.45" customHeight="1">
      <c r="A168" s="11">
        <v>73</v>
      </c>
      <c r="B168" s="48" t="s">
        <v>400</v>
      </c>
      <c r="C168" s="42" t="s">
        <v>401</v>
      </c>
      <c r="D168" s="14" t="s">
        <v>33</v>
      </c>
      <c r="E168" s="15">
        <v>40</v>
      </c>
      <c r="F168" s="15"/>
      <c r="G168" s="23"/>
      <c r="H168" s="22">
        <f>+G168*E168</f>
        <v>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</row>
    <row r="169" spans="1:193" s="19" customFormat="1" ht="29.45" customHeight="1">
      <c r="A169" s="11">
        <v>74</v>
      </c>
      <c r="B169" s="48" t="s">
        <v>402</v>
      </c>
      <c r="C169" s="42" t="s">
        <v>403</v>
      </c>
      <c r="D169" s="14" t="s">
        <v>33</v>
      </c>
      <c r="E169" s="15">
        <v>3685</v>
      </c>
      <c r="F169" s="15"/>
      <c r="G169" s="23"/>
      <c r="H169" s="22">
        <f>+G169*E169</f>
        <v>0</v>
      </c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</row>
    <row r="170" spans="1:193" s="19" customFormat="1" ht="29.45" customHeight="1">
      <c r="A170" s="11"/>
      <c r="B170" s="48" t="s">
        <v>404</v>
      </c>
      <c r="C170" s="12" t="s">
        <v>405</v>
      </c>
      <c r="D170" s="14"/>
      <c r="E170" s="15"/>
      <c r="F170" s="15"/>
      <c r="G170" s="23"/>
      <c r="H170" s="22">
        <f>+G170*E170</f>
        <v>0</v>
      </c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</row>
    <row r="171" spans="1:193" s="19" customFormat="1" ht="29.45" customHeight="1">
      <c r="A171" s="89">
        <v>75</v>
      </c>
      <c r="B171" s="93"/>
      <c r="C171" s="91" t="s">
        <v>406</v>
      </c>
      <c r="D171" s="50" t="s">
        <v>33</v>
      </c>
      <c r="E171" s="15">
        <v>280</v>
      </c>
      <c r="F171" s="15"/>
      <c r="G171" s="23"/>
      <c r="H171" s="22">
        <f>+G171*E171</f>
        <v>0</v>
      </c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</row>
    <row r="172" spans="1:193" s="25" customFormat="1" ht="29.45" customHeight="1">
      <c r="A172" s="11">
        <v>76</v>
      </c>
      <c r="B172" s="31" t="s">
        <v>224</v>
      </c>
      <c r="C172" s="12" t="s">
        <v>225</v>
      </c>
      <c r="D172" s="14" t="s">
        <v>226</v>
      </c>
      <c r="E172" s="15">
        <v>25</v>
      </c>
      <c r="F172" s="15"/>
      <c r="G172" s="23"/>
      <c r="H172" s="22">
        <f t="shared" ref="H172:H180" si="2">+G172*E172</f>
        <v>0</v>
      </c>
    </row>
    <row r="173" spans="1:193" s="19" customFormat="1" ht="29.45" customHeight="1">
      <c r="A173" s="11"/>
      <c r="B173" s="12" t="s">
        <v>227</v>
      </c>
      <c r="C173" s="12" t="s">
        <v>228</v>
      </c>
      <c r="D173" s="14"/>
      <c r="E173" s="15"/>
      <c r="F173" s="15"/>
      <c r="G173" s="23"/>
      <c r="H173" s="22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</row>
    <row r="174" spans="1:193" s="19" customFormat="1" ht="29.25" customHeight="1">
      <c r="A174" s="11">
        <v>77</v>
      </c>
      <c r="B174" s="12" t="s">
        <v>229</v>
      </c>
      <c r="C174" s="12" t="s">
        <v>230</v>
      </c>
      <c r="D174" s="14" t="s">
        <v>26</v>
      </c>
      <c r="E174" s="15">
        <v>650</v>
      </c>
      <c r="F174" s="15"/>
      <c r="G174" s="23"/>
      <c r="H174" s="22">
        <f t="shared" si="2"/>
        <v>0</v>
      </c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</row>
    <row r="175" spans="1:193" s="19" customFormat="1" ht="29.25" customHeight="1">
      <c r="A175" s="11">
        <v>78</v>
      </c>
      <c r="B175" s="12" t="s">
        <v>231</v>
      </c>
      <c r="C175" s="12" t="s">
        <v>232</v>
      </c>
      <c r="D175" s="46" t="s">
        <v>233</v>
      </c>
      <c r="E175" s="15">
        <v>4</v>
      </c>
      <c r="F175" s="15"/>
      <c r="G175" s="23"/>
      <c r="H175" s="22">
        <f t="shared" si="2"/>
        <v>0</v>
      </c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</row>
    <row r="176" spans="1:193" s="19" customFormat="1" ht="29.45" customHeight="1">
      <c r="A176" s="11"/>
      <c r="B176" s="31" t="s">
        <v>234</v>
      </c>
      <c r="C176" s="12" t="s">
        <v>235</v>
      </c>
      <c r="D176" s="14"/>
      <c r="E176" s="15"/>
      <c r="F176" s="15"/>
      <c r="G176" s="23"/>
      <c r="H176" s="22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</row>
    <row r="177" spans="1:193" s="19" customFormat="1" ht="29.45" customHeight="1">
      <c r="A177" s="11">
        <v>79</v>
      </c>
      <c r="B177" s="31" t="s">
        <v>236</v>
      </c>
      <c r="C177" s="12" t="s">
        <v>237</v>
      </c>
      <c r="D177" s="14" t="s">
        <v>26</v>
      </c>
      <c r="E177" s="15">
        <v>5050</v>
      </c>
      <c r="F177" s="15"/>
      <c r="G177" s="23"/>
      <c r="H177" s="22">
        <f t="shared" si="2"/>
        <v>0</v>
      </c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</row>
    <row r="178" spans="1:193" s="19" customFormat="1" ht="29.45" customHeight="1">
      <c r="A178" s="11"/>
      <c r="B178" s="31"/>
      <c r="C178" s="12" t="s">
        <v>238</v>
      </c>
      <c r="D178" s="14"/>
      <c r="E178" s="15"/>
      <c r="F178" s="15"/>
      <c r="G178" s="23"/>
      <c r="H178" s="22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</row>
    <row r="179" spans="1:193" s="19" customFormat="1" ht="29.45" customHeight="1">
      <c r="A179" s="11">
        <v>80</v>
      </c>
      <c r="B179" s="31"/>
      <c r="C179" s="12" t="s">
        <v>239</v>
      </c>
      <c r="D179" s="14" t="s">
        <v>33</v>
      </c>
      <c r="E179" s="15">
        <v>60</v>
      </c>
      <c r="F179" s="15"/>
      <c r="G179" s="23"/>
      <c r="H179" s="22">
        <f t="shared" si="2"/>
        <v>0</v>
      </c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</row>
    <row r="180" spans="1:193" s="19" customFormat="1" ht="29.45" customHeight="1">
      <c r="A180" s="11">
        <v>81</v>
      </c>
      <c r="B180" s="12" t="s">
        <v>240</v>
      </c>
      <c r="C180" s="12" t="s">
        <v>241</v>
      </c>
      <c r="D180" s="46" t="s">
        <v>233</v>
      </c>
      <c r="E180" s="15">
        <v>1</v>
      </c>
      <c r="F180" s="15"/>
      <c r="G180" s="23"/>
      <c r="H180" s="22">
        <f t="shared" si="2"/>
        <v>0</v>
      </c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</row>
    <row r="181" spans="1:193" s="19" customFormat="1" ht="29.45" customHeight="1">
      <c r="A181" s="11"/>
      <c r="B181" s="42"/>
      <c r="C181" s="42"/>
      <c r="D181" s="46"/>
      <c r="E181" s="15"/>
      <c r="F181" s="47"/>
      <c r="G181" s="23"/>
      <c r="H181" s="22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</row>
    <row r="182" spans="1:193" s="19" customFormat="1" ht="29.45" customHeight="1">
      <c r="A182" s="11"/>
      <c r="B182" s="42"/>
      <c r="C182" s="42"/>
      <c r="D182" s="46"/>
      <c r="E182" s="15"/>
      <c r="F182" s="47"/>
      <c r="G182" s="49" t="s">
        <v>242</v>
      </c>
      <c r="H182" s="30">
        <f>SUM(H155:H181)</f>
        <v>0</v>
      </c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</row>
    <row r="183" spans="1:193" s="19" customFormat="1" ht="29.45" customHeight="1">
      <c r="A183" s="11"/>
      <c r="B183" s="12"/>
      <c r="C183" s="13" t="s">
        <v>246</v>
      </c>
      <c r="D183" s="14"/>
      <c r="E183" s="15"/>
      <c r="F183" s="15"/>
      <c r="G183" s="23"/>
      <c r="H183" s="22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</row>
    <row r="184" spans="1:193" s="19" customFormat="1" ht="29.45" customHeight="1">
      <c r="A184" s="11"/>
      <c r="B184" s="12" t="s">
        <v>139</v>
      </c>
      <c r="C184" s="20" t="s">
        <v>140</v>
      </c>
      <c r="D184" s="14"/>
      <c r="E184" s="15"/>
      <c r="F184" s="15"/>
      <c r="G184" s="23"/>
      <c r="H184" s="22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</row>
    <row r="185" spans="1:193" s="19" customFormat="1" ht="29.45" customHeight="1">
      <c r="A185" s="11"/>
      <c r="B185" s="12" t="s">
        <v>141</v>
      </c>
      <c r="C185" s="12" t="s">
        <v>247</v>
      </c>
      <c r="D185" s="37"/>
      <c r="E185" s="15"/>
      <c r="F185" s="15"/>
      <c r="G185" s="23"/>
      <c r="H185" s="22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</row>
    <row r="186" spans="1:193" s="19" customFormat="1" ht="29.45" customHeight="1">
      <c r="A186" s="11"/>
      <c r="B186" s="31" t="s">
        <v>149</v>
      </c>
      <c r="C186" s="12" t="s">
        <v>248</v>
      </c>
      <c r="D186" s="37"/>
      <c r="E186" s="15"/>
      <c r="F186" s="15"/>
      <c r="G186" s="23"/>
      <c r="H186" s="22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</row>
    <row r="187" spans="1:193" s="19" customFormat="1" ht="29.45" customHeight="1">
      <c r="A187" s="11">
        <v>82</v>
      </c>
      <c r="B187" s="31" t="s">
        <v>151</v>
      </c>
      <c r="C187" s="12" t="s">
        <v>249</v>
      </c>
      <c r="D187" s="14" t="s">
        <v>33</v>
      </c>
      <c r="E187" s="15">
        <v>558</v>
      </c>
      <c r="F187" s="15"/>
      <c r="G187" s="23"/>
      <c r="H187" s="22">
        <f>+G187*E187</f>
        <v>0</v>
      </c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</row>
    <row r="188" spans="1:193" s="19" customFormat="1" ht="29.45" customHeight="1">
      <c r="A188" s="11"/>
      <c r="B188" s="16" t="s">
        <v>250</v>
      </c>
      <c r="C188" s="12" t="s">
        <v>421</v>
      </c>
      <c r="D188" s="14"/>
      <c r="E188" s="15"/>
      <c r="F188" s="15"/>
      <c r="G188" s="23"/>
      <c r="H188" s="22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</row>
    <row r="189" spans="1:193" s="19" customFormat="1" ht="29.45" customHeight="1">
      <c r="A189" s="11"/>
      <c r="B189" s="16" t="s">
        <v>251</v>
      </c>
      <c r="C189" s="12" t="s">
        <v>422</v>
      </c>
      <c r="D189" s="14"/>
      <c r="E189" s="15"/>
      <c r="F189" s="15"/>
      <c r="G189" s="23"/>
      <c r="H189" s="22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</row>
    <row r="190" spans="1:193" s="19" customFormat="1" ht="29.45" customHeight="1">
      <c r="A190" s="11">
        <v>83</v>
      </c>
      <c r="B190" s="16" t="s">
        <v>252</v>
      </c>
      <c r="C190" s="12" t="s">
        <v>253</v>
      </c>
      <c r="D190" s="14" t="s">
        <v>33</v>
      </c>
      <c r="E190" s="15">
        <v>111.60000000000001</v>
      </c>
      <c r="F190" s="15"/>
      <c r="G190" s="23"/>
      <c r="H190" s="22">
        <f>+G190*E190</f>
        <v>0</v>
      </c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</row>
    <row r="191" spans="1:193" s="19" customFormat="1" ht="29.45" customHeight="1">
      <c r="A191" s="11"/>
      <c r="B191" s="16" t="s">
        <v>254</v>
      </c>
      <c r="C191" s="20" t="s">
        <v>255</v>
      </c>
      <c r="D191" s="14"/>
      <c r="E191" s="15"/>
      <c r="F191" s="15"/>
      <c r="G191" s="23"/>
      <c r="H191" s="22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</row>
    <row r="192" spans="1:193" s="19" customFormat="1" ht="29.45" customHeight="1">
      <c r="A192" s="11"/>
      <c r="B192" s="16" t="s">
        <v>256</v>
      </c>
      <c r="C192" s="12" t="s">
        <v>257</v>
      </c>
      <c r="D192" s="14"/>
      <c r="E192" s="15"/>
      <c r="F192" s="15"/>
      <c r="G192" s="23"/>
      <c r="H192" s="22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</row>
    <row r="193" spans="1:193" s="19" customFormat="1" ht="29.45" customHeight="1">
      <c r="A193" s="11"/>
      <c r="B193" s="16" t="s">
        <v>258</v>
      </c>
      <c r="C193" s="12" t="s">
        <v>259</v>
      </c>
      <c r="D193" s="14" t="s">
        <v>58</v>
      </c>
      <c r="E193" s="15"/>
      <c r="F193" s="15"/>
      <c r="G193" s="23"/>
      <c r="H193" s="22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</row>
    <row r="194" spans="1:193" s="19" customFormat="1" ht="29.45" customHeight="1">
      <c r="A194" s="11"/>
      <c r="B194" s="16" t="s">
        <v>260</v>
      </c>
      <c r="C194" s="12" t="s">
        <v>261</v>
      </c>
      <c r="D194" s="14"/>
      <c r="E194" s="15"/>
      <c r="F194" s="15"/>
      <c r="G194" s="23"/>
      <c r="H194" s="22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</row>
    <row r="195" spans="1:193" s="19" customFormat="1" ht="29.45" customHeight="1">
      <c r="A195" s="11">
        <v>84</v>
      </c>
      <c r="B195" s="16" t="s">
        <v>262</v>
      </c>
      <c r="C195" s="12" t="s">
        <v>263</v>
      </c>
      <c r="D195" s="14" t="s">
        <v>264</v>
      </c>
      <c r="E195" s="15">
        <v>669.59999999999991</v>
      </c>
      <c r="F195" s="15"/>
      <c r="G195" s="23"/>
      <c r="H195" s="22">
        <f>+G195*E195</f>
        <v>0</v>
      </c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</row>
    <row r="196" spans="1:193" s="19" customFormat="1" ht="29.45" customHeight="1">
      <c r="A196" s="11">
        <v>85</v>
      </c>
      <c r="B196" s="16" t="s">
        <v>265</v>
      </c>
      <c r="C196" s="12" t="s">
        <v>266</v>
      </c>
      <c r="D196" s="14" t="s">
        <v>264</v>
      </c>
      <c r="E196" s="15">
        <v>279</v>
      </c>
      <c r="F196" s="15"/>
      <c r="G196" s="23"/>
      <c r="H196" s="22">
        <f>+G196*E196</f>
        <v>0</v>
      </c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</row>
    <row r="197" spans="1:193" s="19" customFormat="1" ht="29.45" customHeight="1">
      <c r="A197" s="11"/>
      <c r="B197" s="16" t="s">
        <v>267</v>
      </c>
      <c r="C197" s="20" t="s">
        <v>268</v>
      </c>
      <c r="D197" s="14"/>
      <c r="E197" s="15"/>
      <c r="F197" s="15"/>
      <c r="G197" s="23"/>
      <c r="H197" s="22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</row>
    <row r="198" spans="1:193" s="19" customFormat="1" ht="29.45" customHeight="1">
      <c r="A198" s="11"/>
      <c r="B198" s="51" t="s">
        <v>269</v>
      </c>
      <c r="C198" s="12" t="s">
        <v>270</v>
      </c>
      <c r="D198" s="14"/>
      <c r="E198" s="15"/>
      <c r="F198" s="15"/>
      <c r="G198" s="23"/>
      <c r="H198" s="22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</row>
    <row r="199" spans="1:193" s="19" customFormat="1" ht="29.45" customHeight="1">
      <c r="A199" s="11">
        <v>86</v>
      </c>
      <c r="B199" s="51" t="s">
        <v>271</v>
      </c>
      <c r="C199" s="12" t="s">
        <v>272</v>
      </c>
      <c r="D199" s="14" t="s">
        <v>33</v>
      </c>
      <c r="E199" s="15">
        <v>27.900000000000002</v>
      </c>
      <c r="F199" s="15"/>
      <c r="G199" s="23"/>
      <c r="H199" s="22">
        <f>+G199*E199</f>
        <v>0</v>
      </c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</row>
    <row r="200" spans="1:193" s="19" customFormat="1" ht="29.45" customHeight="1">
      <c r="A200" s="11"/>
      <c r="B200" s="16" t="s">
        <v>273</v>
      </c>
      <c r="C200" s="12" t="s">
        <v>274</v>
      </c>
      <c r="D200" s="14"/>
      <c r="E200" s="15"/>
      <c r="F200" s="15"/>
      <c r="G200" s="23"/>
      <c r="H200" s="22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</row>
    <row r="201" spans="1:193" s="19" customFormat="1" ht="29.45" customHeight="1">
      <c r="A201" s="11">
        <v>87</v>
      </c>
      <c r="B201" s="16" t="s">
        <v>275</v>
      </c>
      <c r="C201" s="12" t="s">
        <v>276</v>
      </c>
      <c r="D201" s="14" t="s">
        <v>243</v>
      </c>
      <c r="E201" s="15">
        <v>4464</v>
      </c>
      <c r="F201" s="15"/>
      <c r="G201" s="23"/>
      <c r="H201" s="22">
        <f>+G201*E201</f>
        <v>0</v>
      </c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</row>
    <row r="202" spans="1:193" s="19" customFormat="1" ht="29.45" customHeight="1">
      <c r="A202" s="11"/>
      <c r="B202" s="16"/>
      <c r="C202" s="12" t="s">
        <v>58</v>
      </c>
      <c r="D202" s="14"/>
      <c r="E202" s="15"/>
      <c r="F202" s="15"/>
      <c r="G202" s="29"/>
      <c r="H202" s="30">
        <f>SUM(H187:H201)</f>
        <v>0</v>
      </c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</row>
    <row r="203" spans="1:193" s="19" customFormat="1" ht="29.45" customHeight="1">
      <c r="A203" s="11"/>
      <c r="B203" s="16"/>
      <c r="C203" s="12"/>
      <c r="D203" s="14"/>
      <c r="E203" s="15"/>
      <c r="F203" s="15"/>
      <c r="G203" s="29"/>
      <c r="H203" s="30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</row>
    <row r="204" spans="1:193" s="19" customFormat="1" ht="29.45" customHeight="1">
      <c r="A204" s="11"/>
      <c r="B204" s="31"/>
      <c r="C204" s="13" t="s">
        <v>277</v>
      </c>
      <c r="D204" s="14"/>
      <c r="E204" s="15"/>
      <c r="F204" s="15"/>
      <c r="G204" s="23"/>
      <c r="H204" s="22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</row>
    <row r="205" spans="1:193" s="19" customFormat="1" ht="29.45" customHeight="1">
      <c r="A205" s="11">
        <v>88</v>
      </c>
      <c r="B205" s="12" t="s">
        <v>278</v>
      </c>
      <c r="C205" s="12" t="s">
        <v>279</v>
      </c>
      <c r="D205" s="14" t="s">
        <v>33</v>
      </c>
      <c r="E205" s="15">
        <v>2000</v>
      </c>
      <c r="F205" s="15"/>
      <c r="G205" s="23"/>
      <c r="H205" s="22">
        <f>+G205*E205</f>
        <v>0</v>
      </c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</row>
    <row r="206" spans="1:193" s="19" customFormat="1" ht="29.45" customHeight="1">
      <c r="A206" s="11"/>
      <c r="B206" s="12"/>
      <c r="C206" s="12" t="s">
        <v>280</v>
      </c>
      <c r="D206" s="14"/>
      <c r="E206" s="15"/>
      <c r="F206" s="15"/>
      <c r="G206" s="23"/>
      <c r="H206" s="22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</row>
    <row r="207" spans="1:193" s="19" customFormat="1" ht="29.45" customHeight="1">
      <c r="A207" s="11"/>
      <c r="B207" s="31" t="s">
        <v>281</v>
      </c>
      <c r="C207" s="20" t="s">
        <v>282</v>
      </c>
      <c r="D207" s="12"/>
      <c r="E207" s="15"/>
      <c r="F207" s="15"/>
      <c r="G207" s="23"/>
      <c r="H207" s="22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</row>
    <row r="208" spans="1:193" s="19" customFormat="1" ht="29.45" customHeight="1">
      <c r="A208" s="11"/>
      <c r="B208" s="51" t="s">
        <v>283</v>
      </c>
      <c r="C208" s="12" t="s">
        <v>284</v>
      </c>
      <c r="D208" s="12"/>
      <c r="E208" s="15"/>
      <c r="F208" s="15"/>
      <c r="G208" s="23"/>
      <c r="H208" s="22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</row>
    <row r="209" spans="1:193" s="19" customFormat="1" ht="29.45" customHeight="1">
      <c r="A209" s="11"/>
      <c r="B209" s="51" t="s">
        <v>285</v>
      </c>
      <c r="C209" s="12" t="s">
        <v>376</v>
      </c>
      <c r="D209" s="12"/>
      <c r="E209" s="15"/>
      <c r="F209" s="15"/>
      <c r="G209" s="23"/>
      <c r="H209" s="22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</row>
    <row r="210" spans="1:193" s="19" customFormat="1" ht="29.45" customHeight="1">
      <c r="A210" s="11">
        <v>89</v>
      </c>
      <c r="B210" s="51" t="s">
        <v>286</v>
      </c>
      <c r="C210" s="12" t="s">
        <v>287</v>
      </c>
      <c r="D210" s="14" t="s">
        <v>33</v>
      </c>
      <c r="E210" s="15">
        <v>8020.5</v>
      </c>
      <c r="F210" s="15"/>
      <c r="G210" s="23"/>
      <c r="H210" s="22">
        <f>+G210*E210</f>
        <v>0</v>
      </c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</row>
    <row r="211" spans="1:193" s="19" customFormat="1" ht="29.45" customHeight="1">
      <c r="A211" s="11"/>
      <c r="B211" s="51" t="s">
        <v>288</v>
      </c>
      <c r="C211" s="12" t="s">
        <v>424</v>
      </c>
      <c r="D211" s="14"/>
      <c r="E211" s="15"/>
      <c r="F211" s="15"/>
      <c r="G211" s="23"/>
      <c r="H211" s="22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</row>
    <row r="212" spans="1:193" s="19" customFormat="1" ht="29.45" customHeight="1">
      <c r="A212" s="11"/>
      <c r="B212" s="51" t="s">
        <v>250</v>
      </c>
      <c r="C212" s="12" t="s">
        <v>425</v>
      </c>
      <c r="D212" s="14"/>
      <c r="E212" s="15"/>
      <c r="F212" s="15"/>
      <c r="G212" s="23"/>
      <c r="H212" s="22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</row>
    <row r="213" spans="1:193" s="19" customFormat="1" ht="29.45" customHeight="1">
      <c r="A213" s="11"/>
      <c r="B213" s="51" t="s">
        <v>251</v>
      </c>
      <c r="C213" s="12" t="s">
        <v>426</v>
      </c>
      <c r="D213" s="14"/>
      <c r="E213" s="15"/>
      <c r="F213" s="15"/>
      <c r="G213" s="23"/>
      <c r="H213" s="22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</row>
    <row r="214" spans="1:193" s="19" customFormat="1" ht="29.45" customHeight="1">
      <c r="A214" s="11">
        <v>90</v>
      </c>
      <c r="B214" s="51" t="s">
        <v>252</v>
      </c>
      <c r="C214" s="12" t="s">
        <v>287</v>
      </c>
      <c r="D214" s="14" t="s">
        <v>33</v>
      </c>
      <c r="E214" s="15">
        <v>15449.47</v>
      </c>
      <c r="F214" s="15"/>
      <c r="G214" s="23"/>
      <c r="H214" s="22">
        <f>+G214*E214</f>
        <v>0</v>
      </c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5"/>
      <c r="FW214" s="25"/>
      <c r="FX214" s="25"/>
      <c r="FY214" s="25"/>
      <c r="FZ214" s="25"/>
      <c r="GA214" s="25"/>
      <c r="GB214" s="25"/>
      <c r="GC214" s="25"/>
      <c r="GD214" s="25"/>
      <c r="GE214" s="25"/>
      <c r="GF214" s="25"/>
      <c r="GG214" s="25"/>
      <c r="GH214" s="25"/>
      <c r="GI214" s="25"/>
      <c r="GJ214" s="25"/>
      <c r="GK214" s="25"/>
    </row>
    <row r="215" spans="1:193" s="19" customFormat="1" ht="29.45" customHeight="1">
      <c r="A215" s="11"/>
      <c r="B215" s="12" t="s">
        <v>254</v>
      </c>
      <c r="C215" s="20" t="s">
        <v>289</v>
      </c>
      <c r="D215" s="14"/>
      <c r="E215" s="15"/>
      <c r="F215" s="15"/>
      <c r="G215" s="23"/>
      <c r="H215" s="22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25"/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25"/>
      <c r="FE215" s="25"/>
      <c r="FF215" s="25"/>
      <c r="FG215" s="25"/>
      <c r="FH215" s="25"/>
      <c r="FI215" s="25"/>
      <c r="FJ215" s="25"/>
      <c r="FK215" s="25"/>
      <c r="FL215" s="25"/>
      <c r="FM215" s="25"/>
      <c r="FN215" s="25"/>
      <c r="FO215" s="25"/>
      <c r="FP215" s="25"/>
      <c r="FQ215" s="25"/>
      <c r="FR215" s="25"/>
      <c r="FS215" s="25"/>
      <c r="FT215" s="25"/>
      <c r="FU215" s="25"/>
      <c r="FV215" s="25"/>
      <c r="FW215" s="25"/>
      <c r="FX215" s="25"/>
      <c r="FY215" s="25"/>
      <c r="FZ215" s="25"/>
      <c r="GA215" s="25"/>
      <c r="GB215" s="25"/>
      <c r="GC215" s="25"/>
      <c r="GD215" s="25"/>
      <c r="GE215" s="25"/>
      <c r="GF215" s="25"/>
      <c r="GG215" s="25"/>
      <c r="GH215" s="25"/>
      <c r="GI215" s="25"/>
      <c r="GJ215" s="25"/>
      <c r="GK215" s="25"/>
    </row>
    <row r="216" spans="1:193" s="19" customFormat="1" ht="29.45" customHeight="1">
      <c r="A216" s="11"/>
      <c r="B216" s="12" t="s">
        <v>256</v>
      </c>
      <c r="C216" s="36" t="s">
        <v>290</v>
      </c>
      <c r="D216" s="36"/>
      <c r="E216" s="15"/>
      <c r="F216" s="15"/>
      <c r="G216" s="23"/>
      <c r="H216" s="22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</row>
    <row r="217" spans="1:193" s="19" customFormat="1" ht="29.45" customHeight="1">
      <c r="A217" s="11"/>
      <c r="B217" s="12" t="s">
        <v>258</v>
      </c>
      <c r="C217" s="12" t="s">
        <v>291</v>
      </c>
      <c r="D217" s="12"/>
      <c r="E217" s="15"/>
      <c r="F217" s="15"/>
      <c r="G217" s="23"/>
      <c r="H217" s="22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</row>
    <row r="218" spans="1:193" s="19" customFormat="1" ht="29.45" customHeight="1">
      <c r="A218" s="11"/>
      <c r="B218" s="12" t="s">
        <v>260</v>
      </c>
      <c r="C218" s="12" t="s">
        <v>292</v>
      </c>
      <c r="D218" s="12"/>
      <c r="E218" s="15"/>
      <c r="F218" s="15"/>
      <c r="G218" s="23"/>
      <c r="H218" s="22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</row>
    <row r="219" spans="1:193" s="19" customFormat="1" ht="29.45" customHeight="1">
      <c r="A219" s="11">
        <v>91</v>
      </c>
      <c r="B219" s="12" t="s">
        <v>262</v>
      </c>
      <c r="C219" s="12" t="s">
        <v>293</v>
      </c>
      <c r="D219" s="37" t="s">
        <v>294</v>
      </c>
      <c r="E219" s="15">
        <v>185805.88</v>
      </c>
      <c r="F219" s="15"/>
      <c r="G219" s="23"/>
      <c r="H219" s="22">
        <f>+G219*E219</f>
        <v>0</v>
      </c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25"/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25"/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25"/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P219" s="25"/>
      <c r="FQ219" s="25"/>
      <c r="FR219" s="25"/>
      <c r="FS219" s="25"/>
      <c r="FT219" s="25"/>
      <c r="FU219" s="25"/>
      <c r="FV219" s="25"/>
      <c r="FW219" s="25"/>
      <c r="FX219" s="25"/>
      <c r="FY219" s="25"/>
      <c r="FZ219" s="25"/>
      <c r="GA219" s="25"/>
      <c r="GB219" s="25"/>
      <c r="GC219" s="25"/>
      <c r="GD219" s="25"/>
      <c r="GE219" s="25"/>
      <c r="GF219" s="25"/>
      <c r="GG219" s="25"/>
      <c r="GH219" s="25"/>
      <c r="GI219" s="25"/>
      <c r="GJ219" s="25"/>
      <c r="GK219" s="25"/>
    </row>
    <row r="220" spans="1:193" s="19" customFormat="1" ht="29.45" customHeight="1">
      <c r="A220" s="11">
        <v>92</v>
      </c>
      <c r="B220" s="12" t="s">
        <v>265</v>
      </c>
      <c r="C220" s="12" t="s">
        <v>295</v>
      </c>
      <c r="D220" s="37" t="s">
        <v>294</v>
      </c>
      <c r="E220" s="15">
        <v>50684.17</v>
      </c>
      <c r="F220" s="15"/>
      <c r="G220" s="23"/>
      <c r="H220" s="22">
        <f>+G220*E220</f>
        <v>0</v>
      </c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5"/>
      <c r="FW220" s="25"/>
      <c r="FX220" s="25"/>
      <c r="FY220" s="25"/>
      <c r="FZ220" s="25"/>
      <c r="GA220" s="25"/>
      <c r="GB220" s="25"/>
      <c r="GC220" s="25"/>
      <c r="GD220" s="25"/>
      <c r="GE220" s="25"/>
      <c r="GF220" s="25"/>
      <c r="GG220" s="25"/>
      <c r="GH220" s="25"/>
      <c r="GI220" s="25"/>
      <c r="GJ220" s="25"/>
      <c r="GK220" s="25"/>
    </row>
    <row r="221" spans="1:193" s="19" customFormat="1" ht="29.45" customHeight="1">
      <c r="A221" s="11"/>
      <c r="B221" s="16" t="s">
        <v>273</v>
      </c>
      <c r="C221" s="12" t="s">
        <v>274</v>
      </c>
      <c r="D221" s="12"/>
      <c r="E221" s="15"/>
      <c r="F221" s="15"/>
      <c r="G221" s="23"/>
      <c r="H221" s="22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  <c r="GD221" s="25"/>
      <c r="GE221" s="25"/>
      <c r="GF221" s="25"/>
      <c r="GG221" s="25"/>
      <c r="GH221" s="25"/>
      <c r="GI221" s="25"/>
      <c r="GJ221" s="25"/>
      <c r="GK221" s="25"/>
    </row>
    <row r="222" spans="1:193" s="19" customFormat="1" ht="29.45" customHeight="1">
      <c r="A222" s="11">
        <v>93</v>
      </c>
      <c r="B222" s="16" t="s">
        <v>275</v>
      </c>
      <c r="C222" s="12" t="s">
        <v>276</v>
      </c>
      <c r="D222" s="14" t="s">
        <v>296</v>
      </c>
      <c r="E222" s="15">
        <f>E228*160</f>
        <v>957504</v>
      </c>
      <c r="F222" s="15"/>
      <c r="G222" s="23"/>
      <c r="H222" s="22">
        <f>+G222*E222</f>
        <v>0</v>
      </c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25"/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5"/>
      <c r="FW222" s="25"/>
      <c r="FX222" s="25"/>
      <c r="FY222" s="25"/>
      <c r="FZ222" s="25"/>
      <c r="GA222" s="25"/>
      <c r="GB222" s="25"/>
      <c r="GC222" s="25"/>
      <c r="GD222" s="25"/>
      <c r="GE222" s="25"/>
      <c r="GF222" s="25"/>
      <c r="GG222" s="25"/>
      <c r="GH222" s="25"/>
      <c r="GI222" s="25"/>
      <c r="GJ222" s="25"/>
      <c r="GK222" s="25"/>
    </row>
    <row r="223" spans="1:193" s="19" customFormat="1" ht="29.45" customHeight="1">
      <c r="A223" s="11"/>
      <c r="B223" s="12" t="s">
        <v>297</v>
      </c>
      <c r="C223" s="20" t="s">
        <v>298</v>
      </c>
      <c r="D223" s="14"/>
      <c r="E223" s="15"/>
      <c r="F223" s="15"/>
      <c r="G223" s="23"/>
      <c r="H223" s="22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  <c r="EU223" s="25"/>
      <c r="EV223" s="25"/>
      <c r="EW223" s="25"/>
      <c r="EX223" s="25"/>
      <c r="EY223" s="25"/>
      <c r="EZ223" s="25"/>
      <c r="FA223" s="25"/>
      <c r="FB223" s="25"/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5"/>
      <c r="FP223" s="25"/>
      <c r="FQ223" s="25"/>
      <c r="FR223" s="25"/>
      <c r="FS223" s="25"/>
      <c r="FT223" s="25"/>
      <c r="FU223" s="25"/>
      <c r="FV223" s="25"/>
      <c r="FW223" s="25"/>
      <c r="FX223" s="25"/>
      <c r="FY223" s="25"/>
      <c r="FZ223" s="25"/>
      <c r="GA223" s="25"/>
      <c r="GB223" s="25"/>
      <c r="GC223" s="25"/>
      <c r="GD223" s="25"/>
      <c r="GE223" s="25"/>
      <c r="GF223" s="25"/>
      <c r="GG223" s="25"/>
      <c r="GH223" s="25"/>
      <c r="GI223" s="25"/>
      <c r="GJ223" s="25"/>
      <c r="GK223" s="25"/>
    </row>
    <row r="224" spans="1:193" s="19" customFormat="1" ht="29.45" customHeight="1">
      <c r="A224" s="11">
        <v>94</v>
      </c>
      <c r="B224" s="12" t="s">
        <v>299</v>
      </c>
      <c r="C224" s="12" t="s">
        <v>300</v>
      </c>
      <c r="D224" s="14" t="s">
        <v>107</v>
      </c>
      <c r="E224" s="15">
        <v>15.48</v>
      </c>
      <c r="F224" s="15"/>
      <c r="G224" s="23"/>
      <c r="H224" s="22">
        <f>+G224*E224</f>
        <v>0</v>
      </c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  <c r="GD224" s="25"/>
      <c r="GE224" s="25"/>
      <c r="GF224" s="25"/>
      <c r="GG224" s="25"/>
      <c r="GH224" s="25"/>
      <c r="GI224" s="25"/>
      <c r="GJ224" s="25"/>
      <c r="GK224" s="25"/>
    </row>
    <row r="225" spans="1:193" s="19" customFormat="1" ht="29.45" customHeight="1">
      <c r="A225" s="11"/>
      <c r="B225" s="51" t="s">
        <v>267</v>
      </c>
      <c r="C225" s="20" t="s">
        <v>301</v>
      </c>
      <c r="D225" s="14"/>
      <c r="E225" s="15"/>
      <c r="F225" s="15"/>
      <c r="G225" s="23"/>
      <c r="H225" s="22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</row>
    <row r="226" spans="1:193" s="19" customFormat="1" ht="29.45" customHeight="1">
      <c r="A226" s="11"/>
      <c r="B226" s="51" t="s">
        <v>269</v>
      </c>
      <c r="C226" s="12" t="s">
        <v>302</v>
      </c>
      <c r="D226" s="14"/>
      <c r="E226" s="15"/>
      <c r="F226" s="15"/>
      <c r="G226" s="23"/>
      <c r="H226" s="22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</row>
    <row r="227" spans="1:193" s="19" customFormat="1" ht="29.45" customHeight="1">
      <c r="A227" s="11"/>
      <c r="B227" s="51" t="s">
        <v>271</v>
      </c>
      <c r="C227" s="12" t="s">
        <v>303</v>
      </c>
      <c r="D227" s="14"/>
      <c r="E227" s="15"/>
      <c r="F227" s="15"/>
      <c r="G227" s="23"/>
      <c r="H227" s="22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</row>
    <row r="228" spans="1:193" s="19" customFormat="1" ht="29.45" customHeight="1">
      <c r="A228" s="11">
        <v>95</v>
      </c>
      <c r="B228" s="51"/>
      <c r="C228" s="12" t="s">
        <v>304</v>
      </c>
      <c r="D228" s="14" t="s">
        <v>33</v>
      </c>
      <c r="E228" s="15">
        <v>5984.4</v>
      </c>
      <c r="F228" s="15"/>
      <c r="G228" s="23"/>
      <c r="H228" s="22">
        <f>+G228*E228</f>
        <v>0</v>
      </c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  <c r="EU228" s="25"/>
      <c r="EV228" s="25"/>
      <c r="EW228" s="25"/>
      <c r="EX228" s="25"/>
      <c r="EY228" s="25"/>
      <c r="EZ228" s="25"/>
      <c r="FA228" s="25"/>
      <c r="FB228" s="25"/>
      <c r="FC228" s="25"/>
      <c r="FD228" s="25"/>
      <c r="FE228" s="25"/>
      <c r="FF228" s="25"/>
      <c r="FG228" s="25"/>
      <c r="FH228" s="25"/>
      <c r="FI228" s="25"/>
      <c r="FJ228" s="25"/>
      <c r="FK228" s="25"/>
      <c r="FL228" s="25"/>
      <c r="FM228" s="25"/>
      <c r="FN228" s="25"/>
      <c r="FO228" s="25"/>
      <c r="FP228" s="25"/>
      <c r="FQ228" s="25"/>
      <c r="FR228" s="25"/>
      <c r="FS228" s="25"/>
      <c r="FT228" s="25"/>
      <c r="FU228" s="25"/>
      <c r="FV228" s="25"/>
      <c r="FW228" s="25"/>
      <c r="FX228" s="25"/>
      <c r="FY228" s="25"/>
      <c r="FZ228" s="25"/>
      <c r="GA228" s="25"/>
      <c r="GB228" s="25"/>
      <c r="GC228" s="25"/>
      <c r="GD228" s="25"/>
      <c r="GE228" s="25"/>
      <c r="GF228" s="25"/>
      <c r="GG228" s="25"/>
      <c r="GH228" s="25"/>
      <c r="GI228" s="25"/>
      <c r="GJ228" s="25"/>
      <c r="GK228" s="25"/>
    </row>
    <row r="229" spans="1:193" s="19" customFormat="1" ht="29.45" customHeight="1">
      <c r="A229" s="11"/>
      <c r="B229" s="51"/>
      <c r="C229" s="12"/>
      <c r="D229" s="14"/>
      <c r="E229" s="15"/>
      <c r="F229" s="15"/>
      <c r="G229" s="29"/>
      <c r="H229" s="30">
        <f>SUM(H205:H228)</f>
        <v>0</v>
      </c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25"/>
      <c r="EE229" s="25"/>
      <c r="EF229" s="25"/>
      <c r="EG229" s="25"/>
      <c r="EH229" s="25"/>
      <c r="EI229" s="25"/>
      <c r="EJ229" s="25"/>
      <c r="EK229" s="25"/>
      <c r="EL229" s="25"/>
      <c r="EM229" s="25"/>
      <c r="EN229" s="25"/>
      <c r="EO229" s="25"/>
      <c r="EP229" s="25"/>
      <c r="EQ229" s="25"/>
      <c r="ER229" s="25"/>
      <c r="ES229" s="25"/>
      <c r="ET229" s="25"/>
      <c r="EU229" s="25"/>
      <c r="EV229" s="25"/>
      <c r="EW229" s="25"/>
      <c r="EX229" s="25"/>
      <c r="EY229" s="25"/>
      <c r="EZ229" s="25"/>
      <c r="FA229" s="25"/>
      <c r="FB229" s="25"/>
      <c r="FC229" s="25"/>
      <c r="FD229" s="25"/>
      <c r="FE229" s="25"/>
      <c r="FF229" s="25"/>
      <c r="FG229" s="25"/>
      <c r="FH229" s="25"/>
      <c r="FI229" s="25"/>
      <c r="FJ229" s="25"/>
      <c r="FK229" s="25"/>
      <c r="FL229" s="25"/>
      <c r="FM229" s="25"/>
      <c r="FN229" s="25"/>
      <c r="FO229" s="25"/>
      <c r="FP229" s="25"/>
      <c r="FQ229" s="25"/>
      <c r="FR229" s="25"/>
      <c r="FS229" s="25"/>
      <c r="FT229" s="25"/>
      <c r="FU229" s="25"/>
      <c r="FV229" s="25"/>
      <c r="FW229" s="25"/>
      <c r="FX229" s="25"/>
      <c r="FY229" s="25"/>
      <c r="FZ229" s="25"/>
      <c r="GA229" s="25"/>
      <c r="GB229" s="25"/>
      <c r="GC229" s="25"/>
      <c r="GD229" s="25"/>
      <c r="GE229" s="25"/>
      <c r="GF229" s="25"/>
      <c r="GG229" s="25"/>
      <c r="GH229" s="25"/>
      <c r="GI229" s="25"/>
      <c r="GJ229" s="25"/>
      <c r="GK229" s="25"/>
    </row>
    <row r="230" spans="1:193" s="19" customFormat="1" ht="29.45" customHeight="1">
      <c r="A230" s="11"/>
      <c r="B230" s="31"/>
      <c r="C230" s="13" t="s">
        <v>305</v>
      </c>
      <c r="D230" s="14"/>
      <c r="E230" s="15"/>
      <c r="F230" s="15"/>
      <c r="G230" s="23"/>
      <c r="H230" s="22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25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25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5"/>
      <c r="FQ230" s="25"/>
      <c r="FR230" s="25"/>
      <c r="FS230" s="25"/>
      <c r="FT230" s="25"/>
      <c r="FU230" s="25"/>
      <c r="FV230" s="25"/>
      <c r="FW230" s="25"/>
      <c r="FX230" s="25"/>
      <c r="FY230" s="25"/>
      <c r="FZ230" s="25"/>
      <c r="GA230" s="25"/>
      <c r="GB230" s="25"/>
      <c r="GC230" s="25"/>
      <c r="GD230" s="25"/>
      <c r="GE230" s="25"/>
      <c r="GF230" s="25"/>
      <c r="GG230" s="25"/>
      <c r="GH230" s="25"/>
      <c r="GI230" s="25"/>
      <c r="GJ230" s="25"/>
      <c r="GK230" s="25"/>
    </row>
    <row r="231" spans="1:193" s="19" customFormat="1" ht="29.45" customHeight="1">
      <c r="A231" s="11"/>
      <c r="B231" s="31" t="s">
        <v>244</v>
      </c>
      <c r="C231" s="20" t="s">
        <v>306</v>
      </c>
      <c r="D231" s="14"/>
      <c r="E231" s="15"/>
      <c r="F231" s="15"/>
      <c r="G231" s="23"/>
      <c r="H231" s="22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5"/>
      <c r="DY231" s="25"/>
      <c r="DZ231" s="25"/>
      <c r="EA231" s="25"/>
      <c r="EB231" s="25"/>
      <c r="EC231" s="25"/>
      <c r="ED231" s="25"/>
      <c r="EE231" s="25"/>
      <c r="EF231" s="25"/>
      <c r="EG231" s="25"/>
      <c r="EH231" s="25"/>
      <c r="EI231" s="25"/>
      <c r="EJ231" s="25"/>
      <c r="EK231" s="25"/>
      <c r="EL231" s="25"/>
      <c r="EM231" s="25"/>
      <c r="EN231" s="25"/>
      <c r="EO231" s="25"/>
      <c r="EP231" s="25"/>
      <c r="EQ231" s="25"/>
      <c r="ER231" s="25"/>
      <c r="ES231" s="25"/>
      <c r="ET231" s="25"/>
      <c r="EU231" s="25"/>
      <c r="EV231" s="25"/>
      <c r="EW231" s="25"/>
      <c r="EX231" s="25"/>
      <c r="EY231" s="25"/>
      <c r="EZ231" s="25"/>
      <c r="FA231" s="25"/>
      <c r="FB231" s="25"/>
      <c r="FC231" s="25"/>
      <c r="FD231" s="25"/>
      <c r="FE231" s="25"/>
      <c r="FF231" s="25"/>
      <c r="FG231" s="25"/>
      <c r="FH231" s="25"/>
      <c r="FI231" s="25"/>
      <c r="FJ231" s="25"/>
      <c r="FK231" s="25"/>
      <c r="FL231" s="25"/>
      <c r="FM231" s="25"/>
      <c r="FN231" s="25"/>
      <c r="FO231" s="25"/>
      <c r="FP231" s="25"/>
      <c r="FQ231" s="25"/>
      <c r="FR231" s="25"/>
      <c r="FS231" s="25"/>
      <c r="FT231" s="25"/>
      <c r="FU231" s="25"/>
      <c r="FV231" s="25"/>
      <c r="FW231" s="25"/>
      <c r="FX231" s="25"/>
      <c r="FY231" s="25"/>
      <c r="FZ231" s="25"/>
      <c r="GA231" s="25"/>
      <c r="GB231" s="25"/>
      <c r="GC231" s="25"/>
      <c r="GD231" s="25"/>
      <c r="GE231" s="25"/>
      <c r="GF231" s="25"/>
      <c r="GG231" s="25"/>
      <c r="GH231" s="25"/>
      <c r="GI231" s="25"/>
      <c r="GJ231" s="25"/>
      <c r="GK231" s="25"/>
    </row>
    <row r="232" spans="1:193" s="19" customFormat="1" ht="29.45" customHeight="1">
      <c r="A232" s="24"/>
      <c r="B232" s="31" t="s">
        <v>245</v>
      </c>
      <c r="C232" s="12" t="s">
        <v>307</v>
      </c>
      <c r="D232" s="14"/>
      <c r="E232" s="15"/>
      <c r="F232" s="15"/>
      <c r="G232" s="23"/>
      <c r="H232" s="22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  <c r="EP232" s="25"/>
      <c r="EQ232" s="25"/>
      <c r="ER232" s="25"/>
      <c r="ES232" s="25"/>
      <c r="ET232" s="25"/>
      <c r="EU232" s="25"/>
      <c r="EV232" s="25"/>
      <c r="EW232" s="25"/>
      <c r="EX232" s="25"/>
      <c r="EY232" s="25"/>
      <c r="EZ232" s="25"/>
      <c r="FA232" s="25"/>
      <c r="FB232" s="25"/>
      <c r="FC232" s="25"/>
      <c r="FD232" s="25"/>
      <c r="FE232" s="25"/>
      <c r="FF232" s="25"/>
      <c r="FG232" s="25"/>
      <c r="FH232" s="25"/>
      <c r="FI232" s="25"/>
      <c r="FJ232" s="25"/>
      <c r="FK232" s="25"/>
      <c r="FL232" s="25"/>
      <c r="FM232" s="25"/>
      <c r="FN232" s="25"/>
      <c r="FO232" s="25"/>
      <c r="FP232" s="25"/>
      <c r="FQ232" s="25"/>
      <c r="FR232" s="25"/>
      <c r="FS232" s="25"/>
      <c r="FT232" s="25"/>
      <c r="FU232" s="25"/>
      <c r="FV232" s="25"/>
      <c r="FW232" s="25"/>
      <c r="FX232" s="25"/>
      <c r="FY232" s="25"/>
      <c r="FZ232" s="25"/>
      <c r="GA232" s="25"/>
      <c r="GB232" s="25"/>
      <c r="GC232" s="25"/>
      <c r="GD232" s="25"/>
      <c r="GE232" s="25"/>
      <c r="GF232" s="25"/>
      <c r="GG232" s="25"/>
      <c r="GH232" s="25"/>
      <c r="GI232" s="25"/>
      <c r="GJ232" s="25"/>
      <c r="GK232" s="25"/>
    </row>
    <row r="233" spans="1:193" s="19" customFormat="1" ht="29.45" customHeight="1" thickBot="1">
      <c r="A233" s="24"/>
      <c r="B233" s="31" t="s">
        <v>308</v>
      </c>
      <c r="C233" s="12" t="s">
        <v>309</v>
      </c>
      <c r="D233" s="14"/>
      <c r="E233" s="15"/>
      <c r="F233" s="15"/>
      <c r="G233" s="23"/>
      <c r="H233" s="22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  <c r="EJ233" s="25"/>
      <c r="EK233" s="25"/>
      <c r="EL233" s="25"/>
      <c r="EM233" s="25"/>
      <c r="EN233" s="25"/>
      <c r="EO233" s="25"/>
      <c r="EP233" s="25"/>
      <c r="EQ233" s="25"/>
      <c r="ER233" s="25"/>
      <c r="ES233" s="25"/>
      <c r="ET233" s="25"/>
      <c r="EU233" s="25"/>
      <c r="EV233" s="25"/>
      <c r="EW233" s="25"/>
      <c r="EX233" s="25"/>
      <c r="EY233" s="25"/>
      <c r="EZ233" s="25"/>
      <c r="FA233" s="25"/>
      <c r="FB233" s="25"/>
      <c r="FC233" s="25"/>
      <c r="FD233" s="25"/>
      <c r="FE233" s="25"/>
      <c r="FF233" s="25"/>
      <c r="FG233" s="25"/>
      <c r="FH233" s="25"/>
      <c r="FI233" s="25"/>
      <c r="FJ233" s="25"/>
      <c r="FK233" s="25"/>
      <c r="FL233" s="25"/>
      <c r="FM233" s="25"/>
      <c r="FN233" s="25"/>
      <c r="FO233" s="25"/>
      <c r="FP233" s="25"/>
      <c r="FQ233" s="25"/>
      <c r="FR233" s="25"/>
      <c r="FS233" s="25"/>
      <c r="FT233" s="25"/>
      <c r="FU233" s="25"/>
      <c r="FV233" s="25"/>
      <c r="FW233" s="25"/>
      <c r="FX233" s="25"/>
      <c r="FY233" s="25"/>
      <c r="FZ233" s="25"/>
      <c r="GA233" s="25"/>
      <c r="GB233" s="25"/>
      <c r="GC233" s="25"/>
      <c r="GD233" s="25"/>
      <c r="GE233" s="25"/>
      <c r="GF233" s="25"/>
      <c r="GG233" s="25"/>
      <c r="GH233" s="25"/>
      <c r="GI233" s="25"/>
      <c r="GJ233" s="25"/>
      <c r="GK233" s="25"/>
    </row>
    <row r="234" spans="1:193" s="52" customFormat="1" ht="29.45" customHeight="1">
      <c r="A234" s="24"/>
      <c r="B234" s="12" t="s">
        <v>310</v>
      </c>
      <c r="C234" s="12" t="s">
        <v>311</v>
      </c>
      <c r="D234" s="14"/>
      <c r="E234" s="15"/>
      <c r="F234" s="15"/>
      <c r="G234" s="23"/>
      <c r="H234" s="22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  <c r="EJ234" s="25"/>
      <c r="EK234" s="25"/>
      <c r="EL234" s="25"/>
      <c r="EM234" s="25"/>
      <c r="EN234" s="25"/>
      <c r="EO234" s="25"/>
      <c r="EP234" s="25"/>
      <c r="EQ234" s="25"/>
      <c r="ER234" s="25"/>
      <c r="ES234" s="25"/>
      <c r="ET234" s="25"/>
      <c r="EU234" s="25"/>
      <c r="EV234" s="25"/>
      <c r="EW234" s="25"/>
      <c r="EX234" s="25"/>
      <c r="EY234" s="25"/>
      <c r="EZ234" s="25"/>
      <c r="FA234" s="25"/>
      <c r="FB234" s="25"/>
      <c r="FC234" s="25"/>
      <c r="FD234" s="25"/>
      <c r="FE234" s="25"/>
      <c r="FF234" s="25"/>
      <c r="FG234" s="25"/>
      <c r="FH234" s="25"/>
      <c r="FI234" s="25"/>
      <c r="FJ234" s="25"/>
      <c r="FK234" s="25"/>
      <c r="FL234" s="25"/>
      <c r="FM234" s="25"/>
      <c r="FN234" s="25"/>
      <c r="FO234" s="25"/>
      <c r="FP234" s="25"/>
      <c r="FQ234" s="25"/>
      <c r="FR234" s="25"/>
      <c r="FS234" s="25"/>
      <c r="FT234" s="25"/>
      <c r="FU234" s="25"/>
      <c r="FV234" s="25"/>
      <c r="FW234" s="25"/>
      <c r="FX234" s="25"/>
      <c r="FY234" s="25"/>
      <c r="FZ234" s="25"/>
      <c r="GA234" s="25"/>
      <c r="GB234" s="25"/>
      <c r="GC234" s="25"/>
      <c r="GD234" s="25"/>
      <c r="GE234" s="25"/>
      <c r="GF234" s="25"/>
      <c r="GG234" s="25"/>
      <c r="GH234" s="25"/>
      <c r="GI234" s="25"/>
      <c r="GJ234" s="25"/>
      <c r="GK234" s="25"/>
    </row>
    <row r="235" spans="1:193" s="25" customFormat="1" ht="29.45" customHeight="1">
      <c r="A235" s="24">
        <v>96</v>
      </c>
      <c r="B235" s="80" t="s">
        <v>312</v>
      </c>
      <c r="C235" s="80" t="s">
        <v>313</v>
      </c>
      <c r="D235" s="81" t="s">
        <v>26</v>
      </c>
      <c r="E235" s="15">
        <v>6500</v>
      </c>
      <c r="F235" s="15"/>
      <c r="G235" s="23"/>
      <c r="H235" s="22">
        <f>+G235*E235</f>
        <v>0</v>
      </c>
    </row>
    <row r="236" spans="1:193" s="19" customFormat="1" ht="29.45" customHeight="1">
      <c r="A236" s="24">
        <v>97</v>
      </c>
      <c r="B236" s="12" t="s">
        <v>314</v>
      </c>
      <c r="C236" s="12" t="s">
        <v>315</v>
      </c>
      <c r="D236" s="14" t="s">
        <v>26</v>
      </c>
      <c r="E236" s="15">
        <v>5860</v>
      </c>
      <c r="F236" s="15"/>
      <c r="G236" s="23"/>
      <c r="H236" s="22">
        <f>+G236*E236</f>
        <v>0</v>
      </c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  <c r="EK236" s="25"/>
      <c r="EL236" s="25"/>
      <c r="EM236" s="25"/>
      <c r="EN236" s="25"/>
      <c r="EO236" s="25"/>
      <c r="EP236" s="25"/>
      <c r="EQ236" s="25"/>
      <c r="ER236" s="25"/>
      <c r="ES236" s="25"/>
      <c r="ET236" s="25"/>
      <c r="EU236" s="25"/>
      <c r="EV236" s="25"/>
      <c r="EW236" s="25"/>
      <c r="EX236" s="25"/>
      <c r="EY236" s="25"/>
      <c r="EZ236" s="25"/>
      <c r="FA236" s="25"/>
      <c r="FB236" s="25"/>
      <c r="FC236" s="25"/>
      <c r="FD236" s="25"/>
      <c r="FE236" s="25"/>
      <c r="FF236" s="25"/>
      <c r="FG236" s="25"/>
      <c r="FH236" s="25"/>
      <c r="FI236" s="25"/>
      <c r="FJ236" s="25"/>
      <c r="FK236" s="25"/>
      <c r="FL236" s="25"/>
      <c r="FM236" s="25"/>
      <c r="FN236" s="25"/>
      <c r="FO236" s="25"/>
      <c r="FP236" s="25"/>
      <c r="FQ236" s="25"/>
      <c r="FR236" s="25"/>
      <c r="FS236" s="25"/>
      <c r="FT236" s="25"/>
      <c r="FU236" s="25"/>
      <c r="FV236" s="25"/>
      <c r="FW236" s="25"/>
      <c r="FX236" s="25"/>
      <c r="FY236" s="25"/>
      <c r="FZ236" s="25"/>
      <c r="GA236" s="25"/>
      <c r="GB236" s="25"/>
      <c r="GC236" s="25"/>
      <c r="GD236" s="25"/>
      <c r="GE236" s="25"/>
      <c r="GF236" s="25"/>
      <c r="GG236" s="25"/>
      <c r="GH236" s="25"/>
      <c r="GI236" s="25"/>
      <c r="GJ236" s="25"/>
      <c r="GK236" s="25"/>
    </row>
    <row r="237" spans="1:193" s="19" customFormat="1" ht="29.45" customHeight="1">
      <c r="A237" s="24">
        <v>98</v>
      </c>
      <c r="B237" s="80" t="s">
        <v>316</v>
      </c>
      <c r="C237" s="80" t="s">
        <v>317</v>
      </c>
      <c r="D237" s="81" t="s">
        <v>26</v>
      </c>
      <c r="E237" s="15">
        <v>11720</v>
      </c>
      <c r="F237" s="15"/>
      <c r="G237" s="23"/>
      <c r="H237" s="22">
        <f>+G237*E237</f>
        <v>0</v>
      </c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  <c r="EK237" s="25"/>
      <c r="EL237" s="25"/>
      <c r="EM237" s="25"/>
      <c r="EN237" s="25"/>
      <c r="EO237" s="25"/>
      <c r="EP237" s="25"/>
      <c r="EQ237" s="25"/>
      <c r="ER237" s="25"/>
      <c r="ES237" s="25"/>
      <c r="ET237" s="25"/>
      <c r="EU237" s="25"/>
      <c r="EV237" s="25"/>
      <c r="EW237" s="25"/>
      <c r="EX237" s="25"/>
      <c r="EY237" s="25"/>
      <c r="EZ237" s="25"/>
      <c r="FA237" s="25"/>
      <c r="FB237" s="25"/>
      <c r="FC237" s="25"/>
      <c r="FD237" s="25"/>
      <c r="FE237" s="25"/>
      <c r="FF237" s="25"/>
      <c r="FG237" s="25"/>
      <c r="FH237" s="25"/>
      <c r="FI237" s="25"/>
      <c r="FJ237" s="25"/>
      <c r="FK237" s="25"/>
      <c r="FL237" s="25"/>
      <c r="FM237" s="25"/>
      <c r="FN237" s="25"/>
      <c r="FO237" s="25"/>
      <c r="FP237" s="25"/>
      <c r="FQ237" s="25"/>
      <c r="FR237" s="25"/>
      <c r="FS237" s="25"/>
      <c r="FT237" s="25"/>
      <c r="FU237" s="25"/>
      <c r="FV237" s="25"/>
      <c r="FW237" s="25"/>
      <c r="FX237" s="25"/>
      <c r="FY237" s="25"/>
      <c r="FZ237" s="25"/>
      <c r="GA237" s="25"/>
      <c r="GB237" s="25"/>
      <c r="GC237" s="25"/>
      <c r="GD237" s="25"/>
      <c r="GE237" s="25"/>
      <c r="GF237" s="25"/>
      <c r="GG237" s="25"/>
      <c r="GH237" s="25"/>
      <c r="GI237" s="25"/>
      <c r="GJ237" s="25"/>
      <c r="GK237" s="25"/>
    </row>
    <row r="238" spans="1:193" s="19" customFormat="1" ht="29.45" customHeight="1">
      <c r="A238" s="53"/>
      <c r="B238" s="54" t="s">
        <v>318</v>
      </c>
      <c r="C238" s="55" t="s">
        <v>319</v>
      </c>
      <c r="D238" s="57"/>
      <c r="E238" s="15"/>
      <c r="F238" s="56"/>
      <c r="G238" s="23"/>
      <c r="H238" s="22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  <c r="EJ238" s="25"/>
      <c r="EK238" s="25"/>
      <c r="EL238" s="25"/>
      <c r="EM238" s="25"/>
      <c r="EN238" s="25"/>
      <c r="EO238" s="25"/>
      <c r="EP238" s="25"/>
      <c r="EQ238" s="25"/>
      <c r="ER238" s="25"/>
      <c r="ES238" s="25"/>
      <c r="ET238" s="25"/>
      <c r="EU238" s="25"/>
      <c r="EV238" s="25"/>
      <c r="EW238" s="25"/>
      <c r="EX238" s="25"/>
      <c r="EY238" s="25"/>
      <c r="EZ238" s="25"/>
      <c r="FA238" s="25"/>
      <c r="FB238" s="25"/>
      <c r="FC238" s="25"/>
      <c r="FD238" s="25"/>
      <c r="FE238" s="25"/>
      <c r="FF238" s="25"/>
      <c r="FG238" s="25"/>
      <c r="FH238" s="25"/>
      <c r="FI238" s="25"/>
      <c r="FJ238" s="25"/>
      <c r="FK238" s="25"/>
      <c r="FL238" s="25"/>
      <c r="FM238" s="25"/>
      <c r="FN238" s="25"/>
      <c r="FO238" s="25"/>
      <c r="FP238" s="25"/>
      <c r="FQ238" s="25"/>
      <c r="FR238" s="25"/>
      <c r="FS238" s="25"/>
      <c r="FT238" s="25"/>
      <c r="FU238" s="25"/>
      <c r="FV238" s="25"/>
      <c r="FW238" s="25"/>
      <c r="FX238" s="25"/>
      <c r="FY238" s="25"/>
      <c r="FZ238" s="25"/>
      <c r="GA238" s="25"/>
      <c r="GB238" s="25"/>
      <c r="GC238" s="25"/>
      <c r="GD238" s="25"/>
      <c r="GE238" s="25"/>
      <c r="GF238" s="25"/>
      <c r="GG238" s="25"/>
      <c r="GH238" s="25"/>
      <c r="GI238" s="25"/>
      <c r="GJ238" s="25"/>
      <c r="GK238" s="25"/>
    </row>
    <row r="239" spans="1:193" s="19" customFormat="1" ht="29.45" customHeight="1">
      <c r="A239" s="53">
        <v>99</v>
      </c>
      <c r="B239" s="54" t="s">
        <v>320</v>
      </c>
      <c r="C239" s="55" t="s">
        <v>378</v>
      </c>
      <c r="D239" s="81" t="s">
        <v>26</v>
      </c>
      <c r="E239" s="15">
        <v>100</v>
      </c>
      <c r="F239" s="56"/>
      <c r="G239" s="23"/>
      <c r="H239" s="22">
        <f>+G239*E239</f>
        <v>0</v>
      </c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DS239" s="25"/>
      <c r="DT239" s="25"/>
      <c r="DU239" s="25"/>
      <c r="DV239" s="25"/>
      <c r="DW239" s="25"/>
      <c r="DX239" s="25"/>
      <c r="DY239" s="25"/>
      <c r="DZ239" s="25"/>
      <c r="EA239" s="25"/>
      <c r="EB239" s="25"/>
      <c r="EC239" s="25"/>
      <c r="ED239" s="25"/>
      <c r="EE239" s="25"/>
      <c r="EF239" s="25"/>
      <c r="EG239" s="25"/>
      <c r="EH239" s="25"/>
      <c r="EI239" s="25"/>
      <c r="EJ239" s="25"/>
      <c r="EK239" s="25"/>
      <c r="EL239" s="25"/>
      <c r="EM239" s="25"/>
      <c r="EN239" s="25"/>
      <c r="EO239" s="25"/>
      <c r="EP239" s="25"/>
      <c r="EQ239" s="25"/>
      <c r="ER239" s="25"/>
      <c r="ES239" s="25"/>
      <c r="ET239" s="25"/>
      <c r="EU239" s="25"/>
      <c r="EV239" s="25"/>
      <c r="EW239" s="25"/>
      <c r="EX239" s="25"/>
      <c r="EY239" s="25"/>
      <c r="EZ239" s="25"/>
      <c r="FA239" s="25"/>
      <c r="FB239" s="25"/>
      <c r="FC239" s="25"/>
      <c r="FD239" s="25"/>
      <c r="FE239" s="25"/>
      <c r="FF239" s="25"/>
      <c r="FG239" s="25"/>
      <c r="FH239" s="25"/>
      <c r="FI239" s="25"/>
      <c r="FJ239" s="25"/>
      <c r="FK239" s="25"/>
      <c r="FL239" s="25"/>
      <c r="FM239" s="25"/>
      <c r="FN239" s="25"/>
      <c r="FO239" s="25"/>
      <c r="FP239" s="25"/>
      <c r="FQ239" s="25"/>
      <c r="FR239" s="25"/>
      <c r="FS239" s="25"/>
      <c r="FT239" s="25"/>
      <c r="FU239" s="25"/>
      <c r="FV239" s="25"/>
      <c r="FW239" s="25"/>
      <c r="FX239" s="25"/>
      <c r="FY239" s="25"/>
      <c r="FZ239" s="25"/>
      <c r="GA239" s="25"/>
      <c r="GB239" s="25"/>
      <c r="GC239" s="25"/>
      <c r="GD239" s="25"/>
      <c r="GE239" s="25"/>
      <c r="GF239" s="25"/>
      <c r="GG239" s="25"/>
      <c r="GH239" s="25"/>
      <c r="GI239" s="25"/>
      <c r="GJ239" s="25"/>
      <c r="GK239" s="25"/>
    </row>
    <row r="240" spans="1:193" s="19" customFormat="1" ht="29.45" customHeight="1">
      <c r="A240" s="53">
        <v>100</v>
      </c>
      <c r="B240" s="54" t="s">
        <v>323</v>
      </c>
      <c r="C240" s="55" t="s">
        <v>379</v>
      </c>
      <c r="D240" s="81" t="s">
        <v>26</v>
      </c>
      <c r="E240" s="15">
        <v>800</v>
      </c>
      <c r="F240" s="56"/>
      <c r="G240" s="23"/>
      <c r="H240" s="22">
        <f>+G240*E240</f>
        <v>0</v>
      </c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  <c r="EJ240" s="25"/>
      <c r="EK240" s="25"/>
      <c r="EL240" s="25"/>
      <c r="EM240" s="25"/>
      <c r="EN240" s="25"/>
      <c r="EO240" s="25"/>
      <c r="EP240" s="25"/>
      <c r="EQ240" s="25"/>
      <c r="ER240" s="25"/>
      <c r="ES240" s="25"/>
      <c r="ET240" s="25"/>
      <c r="EU240" s="25"/>
      <c r="EV240" s="25"/>
      <c r="EW240" s="25"/>
      <c r="EX240" s="25"/>
      <c r="EY240" s="25"/>
      <c r="EZ240" s="25"/>
      <c r="FA240" s="25"/>
      <c r="FB240" s="25"/>
      <c r="FC240" s="25"/>
      <c r="FD240" s="25"/>
      <c r="FE240" s="25"/>
      <c r="FF240" s="25"/>
      <c r="FG240" s="25"/>
      <c r="FH240" s="25"/>
      <c r="FI240" s="25"/>
      <c r="FJ240" s="25"/>
      <c r="FK240" s="25"/>
      <c r="FL240" s="25"/>
      <c r="FM240" s="25"/>
      <c r="FN240" s="25"/>
      <c r="FO240" s="25"/>
      <c r="FP240" s="25"/>
      <c r="FQ240" s="25"/>
      <c r="FR240" s="25"/>
      <c r="FS240" s="25"/>
      <c r="FT240" s="25"/>
      <c r="FU240" s="25"/>
      <c r="FV240" s="25"/>
      <c r="FW240" s="25"/>
      <c r="FX240" s="25"/>
      <c r="FY240" s="25"/>
      <c r="FZ240" s="25"/>
      <c r="GA240" s="25"/>
      <c r="GB240" s="25"/>
      <c r="GC240" s="25"/>
      <c r="GD240" s="25"/>
      <c r="GE240" s="25"/>
      <c r="GF240" s="25"/>
      <c r="GG240" s="25"/>
      <c r="GH240" s="25"/>
      <c r="GI240" s="25"/>
      <c r="GJ240" s="25"/>
      <c r="GK240" s="25"/>
    </row>
    <row r="241" spans="1:193" s="19" customFormat="1" ht="29.45" customHeight="1">
      <c r="A241" s="53"/>
      <c r="B241" s="54" t="s">
        <v>325</v>
      </c>
      <c r="C241" s="55" t="s">
        <v>326</v>
      </c>
      <c r="D241" s="57"/>
      <c r="E241" s="15"/>
      <c r="F241" s="56"/>
      <c r="G241" s="23"/>
      <c r="H241" s="22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</row>
    <row r="242" spans="1:193" s="19" customFormat="1" ht="29.45" customHeight="1">
      <c r="A242" s="53">
        <v>101</v>
      </c>
      <c r="B242" s="54" t="s">
        <v>327</v>
      </c>
      <c r="C242" s="55" t="s">
        <v>321</v>
      </c>
      <c r="D242" s="50" t="s">
        <v>322</v>
      </c>
      <c r="E242" s="15">
        <v>105</v>
      </c>
      <c r="F242" s="56"/>
      <c r="G242" s="23"/>
      <c r="H242" s="22">
        <f>+G242*E242</f>
        <v>0</v>
      </c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DS242" s="25"/>
      <c r="DT242" s="25"/>
      <c r="DU242" s="25"/>
      <c r="DV242" s="25"/>
      <c r="DW242" s="25"/>
      <c r="DX242" s="25"/>
      <c r="DY242" s="25"/>
      <c r="DZ242" s="25"/>
      <c r="EA242" s="25"/>
      <c r="EB242" s="25"/>
      <c r="EC242" s="25"/>
      <c r="ED242" s="25"/>
      <c r="EE242" s="25"/>
      <c r="EF242" s="25"/>
      <c r="EG242" s="25"/>
      <c r="EH242" s="25"/>
      <c r="EI242" s="25"/>
      <c r="EJ242" s="25"/>
      <c r="EK242" s="25"/>
      <c r="EL242" s="25"/>
      <c r="EM242" s="25"/>
      <c r="EN242" s="25"/>
      <c r="EO242" s="25"/>
      <c r="EP242" s="25"/>
      <c r="EQ242" s="25"/>
      <c r="ER242" s="25"/>
      <c r="ES242" s="25"/>
      <c r="ET242" s="25"/>
      <c r="EU242" s="25"/>
      <c r="EV242" s="25"/>
      <c r="EW242" s="25"/>
      <c r="EX242" s="25"/>
      <c r="EY242" s="25"/>
      <c r="EZ242" s="25"/>
      <c r="FA242" s="25"/>
      <c r="FB242" s="25"/>
      <c r="FC242" s="25"/>
      <c r="FD242" s="25"/>
      <c r="FE242" s="25"/>
      <c r="FF242" s="25"/>
      <c r="FG242" s="25"/>
      <c r="FH242" s="25"/>
      <c r="FI242" s="25"/>
      <c r="FJ242" s="25"/>
      <c r="FK242" s="25"/>
      <c r="FL242" s="25"/>
      <c r="FM242" s="25"/>
      <c r="FN242" s="25"/>
      <c r="FO242" s="25"/>
      <c r="FP242" s="25"/>
      <c r="FQ242" s="25"/>
      <c r="FR242" s="25"/>
      <c r="FS242" s="25"/>
      <c r="FT242" s="25"/>
      <c r="FU242" s="25"/>
      <c r="FV242" s="25"/>
      <c r="FW242" s="25"/>
      <c r="FX242" s="25"/>
      <c r="FY242" s="25"/>
      <c r="FZ242" s="25"/>
      <c r="GA242" s="25"/>
      <c r="GB242" s="25"/>
      <c r="GC242" s="25"/>
      <c r="GD242" s="25"/>
      <c r="GE242" s="25"/>
      <c r="GF242" s="25"/>
      <c r="GG242" s="25"/>
      <c r="GH242" s="25"/>
      <c r="GI242" s="25"/>
      <c r="GJ242" s="25"/>
      <c r="GK242" s="25"/>
    </row>
    <row r="243" spans="1:193" s="19" customFormat="1" ht="29.45" customHeight="1">
      <c r="A243" s="53">
        <v>102</v>
      </c>
      <c r="B243" s="54" t="s">
        <v>328</v>
      </c>
      <c r="C243" s="55" t="s">
        <v>324</v>
      </c>
      <c r="D243" s="50" t="s">
        <v>322</v>
      </c>
      <c r="E243" s="15">
        <v>100</v>
      </c>
      <c r="F243" s="56"/>
      <c r="G243" s="23"/>
      <c r="H243" s="22">
        <f>+G243*E243</f>
        <v>0</v>
      </c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25"/>
      <c r="EJ243" s="25"/>
      <c r="EK243" s="25"/>
      <c r="EL243" s="25"/>
      <c r="EM243" s="25"/>
      <c r="EN243" s="25"/>
      <c r="EO243" s="25"/>
      <c r="EP243" s="25"/>
      <c r="EQ243" s="25"/>
      <c r="ER243" s="25"/>
      <c r="ES243" s="25"/>
      <c r="ET243" s="25"/>
      <c r="EU243" s="25"/>
      <c r="EV243" s="25"/>
      <c r="EW243" s="25"/>
      <c r="EX243" s="25"/>
      <c r="EY243" s="25"/>
      <c r="EZ243" s="25"/>
      <c r="FA243" s="25"/>
      <c r="FB243" s="25"/>
      <c r="FC243" s="25"/>
      <c r="FD243" s="25"/>
      <c r="FE243" s="25"/>
      <c r="FF243" s="25"/>
      <c r="FG243" s="25"/>
      <c r="FH243" s="25"/>
      <c r="FI243" s="25"/>
      <c r="FJ243" s="25"/>
      <c r="FK243" s="25"/>
      <c r="FL243" s="25"/>
      <c r="FM243" s="25"/>
      <c r="FN243" s="25"/>
      <c r="FO243" s="25"/>
      <c r="FP243" s="25"/>
      <c r="FQ243" s="25"/>
      <c r="FR243" s="25"/>
      <c r="FS243" s="25"/>
      <c r="FT243" s="25"/>
      <c r="FU243" s="25"/>
      <c r="FV243" s="25"/>
      <c r="FW243" s="25"/>
      <c r="FX243" s="25"/>
      <c r="FY243" s="25"/>
      <c r="FZ243" s="25"/>
      <c r="GA243" s="25"/>
      <c r="GB243" s="25"/>
      <c r="GC243" s="25"/>
      <c r="GD243" s="25"/>
      <c r="GE243" s="25"/>
      <c r="GF243" s="25"/>
      <c r="GG243" s="25"/>
      <c r="GH243" s="25"/>
      <c r="GI243" s="25"/>
      <c r="GJ243" s="25"/>
      <c r="GK243" s="25"/>
    </row>
    <row r="244" spans="1:193" s="19" customFormat="1" ht="29.45" customHeight="1">
      <c r="A244" s="24">
        <v>103</v>
      </c>
      <c r="B244" s="12" t="s">
        <v>329</v>
      </c>
      <c r="C244" s="12" t="s">
        <v>330</v>
      </c>
      <c r="D244" s="14" t="s">
        <v>26</v>
      </c>
      <c r="E244" s="15">
        <v>5000</v>
      </c>
      <c r="F244" s="15"/>
      <c r="G244" s="23"/>
      <c r="H244" s="22">
        <f>+G244*E244</f>
        <v>0</v>
      </c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  <c r="EP244" s="25"/>
      <c r="EQ244" s="25"/>
      <c r="ER244" s="25"/>
      <c r="ES244" s="25"/>
      <c r="ET244" s="25"/>
      <c r="EU244" s="25"/>
      <c r="EV244" s="25"/>
      <c r="EW244" s="25"/>
      <c r="EX244" s="25"/>
      <c r="EY244" s="25"/>
      <c r="EZ244" s="25"/>
      <c r="FA244" s="25"/>
      <c r="FB244" s="25"/>
      <c r="FC244" s="25"/>
      <c r="FD244" s="25"/>
      <c r="FE244" s="25"/>
      <c r="FF244" s="25"/>
      <c r="FG244" s="25"/>
      <c r="FH244" s="25"/>
      <c r="FI244" s="25"/>
      <c r="FJ244" s="25"/>
      <c r="FK244" s="25"/>
      <c r="FL244" s="25"/>
      <c r="FM244" s="25"/>
      <c r="FN244" s="25"/>
      <c r="FO244" s="25"/>
      <c r="FP244" s="25"/>
      <c r="FQ244" s="25"/>
      <c r="FR244" s="25"/>
      <c r="FS244" s="25"/>
      <c r="FT244" s="25"/>
      <c r="FU244" s="25"/>
      <c r="FV244" s="25"/>
      <c r="FW244" s="25"/>
      <c r="FX244" s="25"/>
      <c r="FY244" s="25"/>
      <c r="FZ244" s="25"/>
      <c r="GA244" s="25"/>
      <c r="GB244" s="25"/>
      <c r="GC244" s="25"/>
      <c r="GD244" s="25"/>
      <c r="GE244" s="25"/>
      <c r="GF244" s="25"/>
      <c r="GG244" s="25"/>
      <c r="GH244" s="25"/>
      <c r="GI244" s="25"/>
      <c r="GJ244" s="25"/>
      <c r="GK244" s="25"/>
    </row>
    <row r="245" spans="1:193" s="19" customFormat="1" ht="29.25" customHeight="1">
      <c r="A245" s="24"/>
      <c r="B245" s="12" t="s">
        <v>331</v>
      </c>
      <c r="C245" s="20" t="s">
        <v>332</v>
      </c>
      <c r="D245" s="14"/>
      <c r="E245" s="15"/>
      <c r="F245" s="15"/>
      <c r="G245" s="23"/>
      <c r="H245" s="22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  <c r="EK245" s="25"/>
      <c r="EL245" s="25"/>
      <c r="EM245" s="25"/>
      <c r="EN245" s="25"/>
      <c r="EO245" s="25"/>
      <c r="EP245" s="25"/>
      <c r="EQ245" s="25"/>
      <c r="ER245" s="25"/>
      <c r="ES245" s="25"/>
      <c r="ET245" s="25"/>
      <c r="EU245" s="25"/>
      <c r="EV245" s="25"/>
      <c r="EW245" s="25"/>
      <c r="EX245" s="25"/>
      <c r="EY245" s="25"/>
      <c r="EZ245" s="25"/>
      <c r="FA245" s="25"/>
      <c r="FB245" s="25"/>
      <c r="FC245" s="25"/>
      <c r="FD245" s="25"/>
      <c r="FE245" s="25"/>
      <c r="FF245" s="25"/>
      <c r="FG245" s="25"/>
      <c r="FH245" s="25"/>
      <c r="FI245" s="25"/>
      <c r="FJ245" s="25"/>
      <c r="FK245" s="25"/>
      <c r="FL245" s="25"/>
      <c r="FM245" s="25"/>
      <c r="FN245" s="25"/>
      <c r="FO245" s="25"/>
      <c r="FP245" s="25"/>
      <c r="FQ245" s="25"/>
      <c r="FR245" s="25"/>
      <c r="FS245" s="25"/>
      <c r="FT245" s="25"/>
      <c r="FU245" s="25"/>
      <c r="FV245" s="25"/>
      <c r="FW245" s="25"/>
      <c r="FX245" s="25"/>
      <c r="FY245" s="25"/>
      <c r="FZ245" s="25"/>
      <c r="GA245" s="25"/>
      <c r="GB245" s="25"/>
      <c r="GC245" s="25"/>
      <c r="GD245" s="25"/>
      <c r="GE245" s="25"/>
      <c r="GF245" s="25"/>
      <c r="GG245" s="25"/>
      <c r="GH245" s="25"/>
      <c r="GI245" s="25"/>
      <c r="GJ245" s="25"/>
      <c r="GK245" s="25"/>
    </row>
    <row r="246" spans="1:193" s="19" customFormat="1" ht="29.25" customHeight="1">
      <c r="A246" s="24"/>
      <c r="B246" s="12" t="s">
        <v>333</v>
      </c>
      <c r="C246" s="20" t="s">
        <v>334</v>
      </c>
      <c r="D246" s="14"/>
      <c r="E246" s="15"/>
      <c r="F246" s="15"/>
      <c r="G246" s="23"/>
      <c r="H246" s="22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5"/>
      <c r="FE246" s="25"/>
      <c r="FF246" s="25"/>
      <c r="FG246" s="25"/>
      <c r="FH246" s="25"/>
      <c r="FI246" s="25"/>
      <c r="FJ246" s="25"/>
      <c r="FK246" s="25"/>
      <c r="FL246" s="25"/>
      <c r="FM246" s="25"/>
      <c r="FN246" s="25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</row>
    <row r="247" spans="1:193" s="19" customFormat="1" ht="29.25" customHeight="1">
      <c r="A247" s="24">
        <v>104</v>
      </c>
      <c r="B247" s="12"/>
      <c r="C247" s="12" t="s">
        <v>382</v>
      </c>
      <c r="D247" s="14" t="s">
        <v>337</v>
      </c>
      <c r="E247" s="15">
        <v>3</v>
      </c>
      <c r="F247" s="15"/>
      <c r="G247" s="23"/>
      <c r="H247" s="22">
        <f t="shared" ref="H247:H252" si="3">+G247*E247</f>
        <v>0</v>
      </c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</row>
    <row r="248" spans="1:193" s="19" customFormat="1" ht="29.25" customHeight="1">
      <c r="A248" s="24">
        <v>105</v>
      </c>
      <c r="B248" s="12" t="s">
        <v>335</v>
      </c>
      <c r="C248" s="12" t="s">
        <v>336</v>
      </c>
      <c r="D248" s="14" t="s">
        <v>337</v>
      </c>
      <c r="E248" s="15">
        <v>1</v>
      </c>
      <c r="F248" s="15"/>
      <c r="G248" s="23"/>
      <c r="H248" s="22">
        <f t="shared" si="3"/>
        <v>0</v>
      </c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  <c r="EU248" s="25"/>
      <c r="EV248" s="25"/>
      <c r="EW248" s="25"/>
      <c r="EX248" s="25"/>
      <c r="EY248" s="25"/>
      <c r="EZ248" s="25"/>
      <c r="FA248" s="25"/>
      <c r="FB248" s="25"/>
      <c r="FC248" s="25"/>
      <c r="FD248" s="25"/>
      <c r="FE248" s="25"/>
      <c r="FF248" s="25"/>
      <c r="FG248" s="25"/>
      <c r="FH248" s="25"/>
      <c r="FI248" s="25"/>
      <c r="FJ248" s="25"/>
      <c r="FK248" s="25"/>
      <c r="FL248" s="25"/>
      <c r="FM248" s="25"/>
      <c r="FN248" s="25"/>
      <c r="FO248" s="25"/>
      <c r="FP248" s="25"/>
      <c r="FQ248" s="25"/>
      <c r="FR248" s="25"/>
      <c r="FS248" s="25"/>
      <c r="FT248" s="25"/>
      <c r="FU248" s="25"/>
      <c r="FV248" s="25"/>
      <c r="FW248" s="25"/>
      <c r="FX248" s="25"/>
      <c r="FY248" s="25"/>
      <c r="FZ248" s="25"/>
      <c r="GA248" s="25"/>
      <c r="GB248" s="25"/>
      <c r="GC248" s="25"/>
      <c r="GD248" s="25"/>
      <c r="GE248" s="25"/>
      <c r="GF248" s="25"/>
      <c r="GG248" s="25"/>
      <c r="GH248" s="25"/>
      <c r="GI248" s="25"/>
      <c r="GJ248" s="25"/>
      <c r="GK248" s="25"/>
    </row>
    <row r="249" spans="1:193" s="19" customFormat="1" ht="29.25" customHeight="1">
      <c r="A249" s="24">
        <v>106</v>
      </c>
      <c r="B249" s="12"/>
      <c r="C249" s="12" t="s">
        <v>384</v>
      </c>
      <c r="D249" s="14" t="s">
        <v>337</v>
      </c>
      <c r="E249" s="15">
        <v>2</v>
      </c>
      <c r="F249" s="15"/>
      <c r="G249" s="23"/>
      <c r="H249" s="22">
        <f t="shared" si="3"/>
        <v>0</v>
      </c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  <c r="EP249" s="25"/>
      <c r="EQ249" s="25"/>
      <c r="ER249" s="25"/>
      <c r="ES249" s="25"/>
      <c r="ET249" s="25"/>
      <c r="EU249" s="25"/>
      <c r="EV249" s="25"/>
      <c r="EW249" s="25"/>
      <c r="EX249" s="25"/>
      <c r="EY249" s="25"/>
      <c r="EZ249" s="25"/>
      <c r="FA249" s="25"/>
      <c r="FB249" s="25"/>
      <c r="FC249" s="25"/>
      <c r="FD249" s="25"/>
      <c r="FE249" s="25"/>
      <c r="FF249" s="25"/>
      <c r="FG249" s="25"/>
      <c r="FH249" s="25"/>
      <c r="FI249" s="25"/>
      <c r="FJ249" s="25"/>
      <c r="FK249" s="25"/>
      <c r="FL249" s="25"/>
      <c r="FM249" s="25"/>
      <c r="FN249" s="25"/>
      <c r="FO249" s="25"/>
      <c r="FP249" s="25"/>
      <c r="FQ249" s="25"/>
      <c r="FR249" s="25"/>
      <c r="FS249" s="25"/>
      <c r="FT249" s="25"/>
      <c r="FU249" s="25"/>
      <c r="FV249" s="25"/>
      <c r="FW249" s="25"/>
      <c r="FX249" s="25"/>
      <c r="FY249" s="25"/>
      <c r="FZ249" s="25"/>
      <c r="GA249" s="25"/>
      <c r="GB249" s="25"/>
      <c r="GC249" s="25"/>
      <c r="GD249" s="25"/>
      <c r="GE249" s="25"/>
      <c r="GF249" s="25"/>
      <c r="GG249" s="25"/>
      <c r="GH249" s="25"/>
      <c r="GI249" s="25"/>
      <c r="GJ249" s="25"/>
      <c r="GK249" s="25"/>
    </row>
    <row r="250" spans="1:193" s="19" customFormat="1" ht="29.25" customHeight="1">
      <c r="A250" s="24">
        <v>107</v>
      </c>
      <c r="B250" s="12"/>
      <c r="C250" s="12" t="s">
        <v>338</v>
      </c>
      <c r="D250" s="14" t="s">
        <v>337</v>
      </c>
      <c r="E250" s="15">
        <v>1</v>
      </c>
      <c r="F250" s="15"/>
      <c r="G250" s="23"/>
      <c r="H250" s="22">
        <f t="shared" si="3"/>
        <v>0</v>
      </c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DS250" s="25"/>
      <c r="DT250" s="25"/>
      <c r="DU250" s="25"/>
      <c r="DV250" s="25"/>
      <c r="DW250" s="25"/>
      <c r="DX250" s="25"/>
      <c r="DY250" s="25"/>
      <c r="DZ250" s="25"/>
      <c r="EA250" s="25"/>
      <c r="EB250" s="25"/>
      <c r="EC250" s="25"/>
      <c r="ED250" s="25"/>
      <c r="EE250" s="25"/>
      <c r="EF250" s="25"/>
      <c r="EG250" s="25"/>
      <c r="EH250" s="25"/>
      <c r="EI250" s="25"/>
      <c r="EJ250" s="25"/>
      <c r="EK250" s="25"/>
      <c r="EL250" s="25"/>
      <c r="EM250" s="25"/>
      <c r="EN250" s="25"/>
      <c r="EO250" s="25"/>
      <c r="EP250" s="25"/>
      <c r="EQ250" s="25"/>
      <c r="ER250" s="25"/>
      <c r="ES250" s="25"/>
      <c r="ET250" s="25"/>
      <c r="EU250" s="25"/>
      <c r="EV250" s="25"/>
      <c r="EW250" s="25"/>
      <c r="EX250" s="25"/>
      <c r="EY250" s="25"/>
      <c r="EZ250" s="25"/>
      <c r="FA250" s="25"/>
      <c r="FB250" s="25"/>
      <c r="FC250" s="25"/>
      <c r="FD250" s="25"/>
      <c r="FE250" s="25"/>
      <c r="FF250" s="25"/>
      <c r="FG250" s="25"/>
      <c r="FH250" s="25"/>
      <c r="FI250" s="25"/>
      <c r="FJ250" s="25"/>
      <c r="FK250" s="25"/>
      <c r="FL250" s="25"/>
      <c r="FM250" s="25"/>
      <c r="FN250" s="25"/>
      <c r="FO250" s="25"/>
      <c r="FP250" s="25"/>
      <c r="FQ250" s="25"/>
      <c r="FR250" s="25"/>
      <c r="FS250" s="25"/>
      <c r="FT250" s="25"/>
      <c r="FU250" s="25"/>
      <c r="FV250" s="25"/>
      <c r="FW250" s="25"/>
      <c r="FX250" s="25"/>
      <c r="FY250" s="25"/>
      <c r="FZ250" s="25"/>
      <c r="GA250" s="25"/>
      <c r="GB250" s="25"/>
      <c r="GC250" s="25"/>
      <c r="GD250" s="25"/>
      <c r="GE250" s="25"/>
      <c r="GF250" s="25"/>
      <c r="GG250" s="25"/>
      <c r="GH250" s="25"/>
      <c r="GI250" s="25"/>
      <c r="GJ250" s="25"/>
      <c r="GK250" s="25"/>
    </row>
    <row r="251" spans="1:193" s="19" customFormat="1" ht="29.25" customHeight="1">
      <c r="A251" s="24">
        <v>108</v>
      </c>
      <c r="B251" s="12" t="s">
        <v>339</v>
      </c>
      <c r="C251" s="12" t="s">
        <v>385</v>
      </c>
      <c r="D251" s="14" t="s">
        <v>337</v>
      </c>
      <c r="E251" s="15">
        <v>2</v>
      </c>
      <c r="F251" s="15"/>
      <c r="G251" s="23"/>
      <c r="H251" s="22">
        <f t="shared" si="3"/>
        <v>0</v>
      </c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  <c r="EK251" s="25"/>
      <c r="EL251" s="25"/>
      <c r="EM251" s="25"/>
      <c r="EN251" s="25"/>
      <c r="EO251" s="25"/>
      <c r="EP251" s="25"/>
      <c r="EQ251" s="25"/>
      <c r="ER251" s="25"/>
      <c r="ES251" s="25"/>
      <c r="ET251" s="25"/>
      <c r="EU251" s="25"/>
      <c r="EV251" s="25"/>
      <c r="EW251" s="25"/>
      <c r="EX251" s="25"/>
      <c r="EY251" s="25"/>
      <c r="EZ251" s="25"/>
      <c r="FA251" s="25"/>
      <c r="FB251" s="25"/>
      <c r="FC251" s="25"/>
      <c r="FD251" s="25"/>
      <c r="FE251" s="25"/>
      <c r="FF251" s="25"/>
      <c r="FG251" s="25"/>
      <c r="FH251" s="25"/>
      <c r="FI251" s="25"/>
      <c r="FJ251" s="25"/>
      <c r="FK251" s="25"/>
      <c r="FL251" s="25"/>
      <c r="FM251" s="25"/>
      <c r="FN251" s="25"/>
      <c r="FO251" s="25"/>
      <c r="FP251" s="25"/>
      <c r="FQ251" s="25"/>
      <c r="FR251" s="25"/>
      <c r="FS251" s="25"/>
      <c r="FT251" s="25"/>
      <c r="FU251" s="25"/>
      <c r="FV251" s="25"/>
      <c r="FW251" s="25"/>
      <c r="FX251" s="25"/>
      <c r="FY251" s="25"/>
      <c r="FZ251" s="25"/>
      <c r="GA251" s="25"/>
      <c r="GB251" s="25"/>
      <c r="GC251" s="25"/>
      <c r="GD251" s="25"/>
      <c r="GE251" s="25"/>
      <c r="GF251" s="25"/>
      <c r="GG251" s="25"/>
      <c r="GH251" s="25"/>
      <c r="GI251" s="25"/>
      <c r="GJ251" s="25"/>
      <c r="GK251" s="25"/>
    </row>
    <row r="252" spans="1:193" s="19" customFormat="1" ht="29.25" customHeight="1">
      <c r="A252" s="24">
        <v>109</v>
      </c>
      <c r="B252" s="12" t="s">
        <v>339</v>
      </c>
      <c r="C252" s="12" t="s">
        <v>383</v>
      </c>
      <c r="D252" s="14" t="s">
        <v>337</v>
      </c>
      <c r="E252" s="15">
        <v>8</v>
      </c>
      <c r="F252" s="15"/>
      <c r="G252" s="23"/>
      <c r="H252" s="22">
        <f t="shared" si="3"/>
        <v>0</v>
      </c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25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25"/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25"/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P252" s="25"/>
      <c r="FQ252" s="25"/>
      <c r="FR252" s="25"/>
      <c r="FS252" s="25"/>
      <c r="FT252" s="25"/>
      <c r="FU252" s="25"/>
      <c r="FV252" s="25"/>
      <c r="FW252" s="25"/>
      <c r="FX252" s="25"/>
      <c r="FY252" s="25"/>
      <c r="FZ252" s="25"/>
      <c r="GA252" s="25"/>
      <c r="GB252" s="25"/>
      <c r="GC252" s="25"/>
      <c r="GD252" s="25"/>
      <c r="GE252" s="25"/>
      <c r="GF252" s="25"/>
      <c r="GG252" s="25"/>
      <c r="GH252" s="25"/>
      <c r="GI252" s="25"/>
      <c r="GJ252" s="25"/>
      <c r="GK252" s="25"/>
    </row>
    <row r="253" spans="1:193" s="19" customFormat="1" ht="29.45" customHeight="1">
      <c r="A253" s="24"/>
      <c r="B253" s="12" t="s">
        <v>340</v>
      </c>
      <c r="C253" s="20" t="s">
        <v>341</v>
      </c>
      <c r="D253" s="14"/>
      <c r="E253" s="15"/>
      <c r="F253" s="15"/>
      <c r="G253" s="23"/>
      <c r="H253" s="22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DS253" s="25"/>
      <c r="DT253" s="25"/>
      <c r="DU253" s="25"/>
      <c r="DV253" s="25"/>
      <c r="DW253" s="25"/>
      <c r="DX253" s="25"/>
      <c r="DY253" s="25"/>
      <c r="DZ253" s="25"/>
      <c r="EA253" s="25"/>
      <c r="EB253" s="25"/>
      <c r="EC253" s="25"/>
      <c r="ED253" s="25"/>
      <c r="EE253" s="25"/>
      <c r="EF253" s="25"/>
      <c r="EG253" s="25"/>
      <c r="EH253" s="25"/>
      <c r="EI253" s="25"/>
      <c r="EJ253" s="25"/>
      <c r="EK253" s="25"/>
      <c r="EL253" s="25"/>
      <c r="EM253" s="25"/>
      <c r="EN253" s="25"/>
      <c r="EO253" s="25"/>
      <c r="EP253" s="25"/>
      <c r="EQ253" s="25"/>
      <c r="ER253" s="25"/>
      <c r="ES253" s="25"/>
      <c r="ET253" s="25"/>
      <c r="EU253" s="25"/>
      <c r="EV253" s="25"/>
      <c r="EW253" s="25"/>
      <c r="EX253" s="25"/>
      <c r="EY253" s="25"/>
      <c r="EZ253" s="25"/>
      <c r="FA253" s="25"/>
      <c r="FB253" s="25"/>
      <c r="FC253" s="25"/>
      <c r="FD253" s="25"/>
      <c r="FE253" s="25"/>
      <c r="FF253" s="25"/>
      <c r="FG253" s="25"/>
      <c r="FH253" s="25"/>
      <c r="FI253" s="25"/>
      <c r="FJ253" s="25"/>
      <c r="FK253" s="25"/>
      <c r="FL253" s="25"/>
      <c r="FM253" s="25"/>
      <c r="FN253" s="25"/>
      <c r="FO253" s="25"/>
      <c r="FP253" s="25"/>
      <c r="FQ253" s="25"/>
      <c r="FR253" s="25"/>
      <c r="FS253" s="25"/>
      <c r="FT253" s="25"/>
      <c r="FU253" s="25"/>
      <c r="FV253" s="25"/>
      <c r="FW253" s="25"/>
      <c r="FX253" s="25"/>
      <c r="FY253" s="25"/>
      <c r="FZ253" s="25"/>
      <c r="GA253" s="25"/>
      <c r="GB253" s="25"/>
      <c r="GC253" s="25"/>
      <c r="GD253" s="25"/>
      <c r="GE253" s="25"/>
      <c r="GF253" s="25"/>
      <c r="GG253" s="25"/>
      <c r="GH253" s="25"/>
      <c r="GI253" s="25"/>
      <c r="GJ253" s="25"/>
      <c r="GK253" s="25"/>
    </row>
    <row r="254" spans="1:193" s="19" customFormat="1" ht="29.45" customHeight="1">
      <c r="A254" s="24"/>
      <c r="B254" s="12" t="s">
        <v>342</v>
      </c>
      <c r="C254" s="12" t="s">
        <v>343</v>
      </c>
      <c r="D254" s="14"/>
      <c r="E254" s="15"/>
      <c r="F254" s="15"/>
      <c r="G254" s="23"/>
      <c r="H254" s="22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/>
      <c r="CU254" s="25"/>
      <c r="CV254" s="25"/>
      <c r="CW254" s="25"/>
      <c r="CX254" s="25"/>
      <c r="CY254" s="25"/>
      <c r="CZ254" s="25"/>
      <c r="DA254" s="25"/>
      <c r="DB254" s="25"/>
      <c r="DC254" s="25"/>
      <c r="DD254" s="25"/>
      <c r="DE254" s="25"/>
      <c r="DF254" s="25"/>
      <c r="DG254" s="25"/>
      <c r="DH254" s="25"/>
      <c r="DI254" s="25"/>
      <c r="DJ254" s="25"/>
      <c r="DK254" s="25"/>
      <c r="DL254" s="25"/>
      <c r="DM254" s="25"/>
      <c r="DN254" s="25"/>
      <c r="DO254" s="25"/>
      <c r="DP254" s="25"/>
      <c r="DQ254" s="25"/>
      <c r="DR254" s="25"/>
      <c r="DS254" s="25"/>
      <c r="DT254" s="25"/>
      <c r="DU254" s="25"/>
      <c r="DV254" s="25"/>
      <c r="DW254" s="25"/>
      <c r="DX254" s="25"/>
      <c r="DY254" s="25"/>
      <c r="DZ254" s="25"/>
      <c r="EA254" s="25"/>
      <c r="EB254" s="25"/>
      <c r="EC254" s="25"/>
      <c r="ED254" s="25"/>
      <c r="EE254" s="25"/>
      <c r="EF254" s="25"/>
      <c r="EG254" s="25"/>
      <c r="EH254" s="25"/>
      <c r="EI254" s="25"/>
      <c r="EJ254" s="25"/>
      <c r="EK254" s="25"/>
      <c r="EL254" s="25"/>
      <c r="EM254" s="25"/>
      <c r="EN254" s="25"/>
      <c r="EO254" s="25"/>
      <c r="EP254" s="25"/>
      <c r="EQ254" s="25"/>
      <c r="ER254" s="25"/>
      <c r="ES254" s="25"/>
      <c r="ET254" s="25"/>
      <c r="EU254" s="25"/>
      <c r="EV254" s="25"/>
      <c r="EW254" s="25"/>
      <c r="EX254" s="25"/>
      <c r="EY254" s="25"/>
      <c r="EZ254" s="25"/>
      <c r="FA254" s="25"/>
      <c r="FB254" s="25"/>
      <c r="FC254" s="25"/>
      <c r="FD254" s="25"/>
      <c r="FE254" s="25"/>
      <c r="FF254" s="25"/>
      <c r="FG254" s="25"/>
      <c r="FH254" s="25"/>
      <c r="FI254" s="25"/>
      <c r="FJ254" s="25"/>
      <c r="FK254" s="25"/>
      <c r="FL254" s="25"/>
      <c r="FM254" s="25"/>
      <c r="FN254" s="25"/>
      <c r="FO254" s="25"/>
      <c r="FP254" s="25"/>
      <c r="FQ254" s="25"/>
      <c r="FR254" s="25"/>
      <c r="FS254" s="25"/>
      <c r="FT254" s="25"/>
      <c r="FU254" s="25"/>
      <c r="FV254" s="25"/>
      <c r="FW254" s="25"/>
      <c r="FX254" s="25"/>
      <c r="FY254" s="25"/>
      <c r="FZ254" s="25"/>
      <c r="GA254" s="25"/>
      <c r="GB254" s="25"/>
      <c r="GC254" s="25"/>
      <c r="GD254" s="25"/>
      <c r="GE254" s="25"/>
      <c r="GF254" s="25"/>
      <c r="GG254" s="25"/>
      <c r="GH254" s="25"/>
      <c r="GI254" s="25"/>
      <c r="GJ254" s="25"/>
      <c r="GK254" s="25"/>
    </row>
    <row r="255" spans="1:193" s="19" customFormat="1" ht="29.45" customHeight="1">
      <c r="A255" s="24">
        <v>110</v>
      </c>
      <c r="B255" s="12"/>
      <c r="C255" s="12" t="s">
        <v>388</v>
      </c>
      <c r="D255" s="14" t="s">
        <v>337</v>
      </c>
      <c r="E255" s="15">
        <v>8</v>
      </c>
      <c r="F255" s="15"/>
      <c r="G255" s="23"/>
      <c r="H255" s="22">
        <f>+G255*E255</f>
        <v>0</v>
      </c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  <c r="DQ255" s="25"/>
      <c r="DR255" s="25"/>
      <c r="DS255" s="25"/>
      <c r="DT255" s="25"/>
      <c r="DU255" s="25"/>
      <c r="DV255" s="25"/>
      <c r="DW255" s="25"/>
      <c r="DX255" s="25"/>
      <c r="DY255" s="25"/>
      <c r="DZ255" s="25"/>
      <c r="EA255" s="25"/>
      <c r="EB255" s="25"/>
      <c r="EC255" s="25"/>
      <c r="ED255" s="25"/>
      <c r="EE255" s="25"/>
      <c r="EF255" s="25"/>
      <c r="EG255" s="25"/>
      <c r="EH255" s="25"/>
      <c r="EI255" s="25"/>
      <c r="EJ255" s="25"/>
      <c r="EK255" s="25"/>
      <c r="EL255" s="25"/>
      <c r="EM255" s="25"/>
      <c r="EN255" s="25"/>
      <c r="EO255" s="25"/>
      <c r="EP255" s="25"/>
      <c r="EQ255" s="25"/>
      <c r="ER255" s="25"/>
      <c r="ES255" s="25"/>
      <c r="ET255" s="25"/>
      <c r="EU255" s="25"/>
      <c r="EV255" s="25"/>
      <c r="EW255" s="25"/>
      <c r="EX255" s="25"/>
      <c r="EY255" s="25"/>
      <c r="EZ255" s="25"/>
      <c r="FA255" s="25"/>
      <c r="FB255" s="25"/>
      <c r="FC255" s="25"/>
      <c r="FD255" s="25"/>
      <c r="FE255" s="25"/>
      <c r="FF255" s="25"/>
      <c r="FG255" s="25"/>
      <c r="FH255" s="25"/>
      <c r="FI255" s="25"/>
      <c r="FJ255" s="25"/>
      <c r="FK255" s="25"/>
      <c r="FL255" s="25"/>
      <c r="FM255" s="25"/>
      <c r="FN255" s="25"/>
      <c r="FO255" s="25"/>
      <c r="FP255" s="25"/>
      <c r="FQ255" s="25"/>
      <c r="FR255" s="25"/>
      <c r="FS255" s="25"/>
      <c r="FT255" s="25"/>
      <c r="FU255" s="25"/>
      <c r="FV255" s="25"/>
      <c r="FW255" s="25"/>
      <c r="FX255" s="25"/>
      <c r="FY255" s="25"/>
      <c r="FZ255" s="25"/>
      <c r="GA255" s="25"/>
      <c r="GB255" s="25"/>
      <c r="GC255" s="25"/>
      <c r="GD255" s="25"/>
      <c r="GE255" s="25"/>
      <c r="GF255" s="25"/>
      <c r="GG255" s="25"/>
      <c r="GH255" s="25"/>
      <c r="GI255" s="25"/>
      <c r="GJ255" s="25"/>
      <c r="GK255" s="25"/>
    </row>
    <row r="256" spans="1:193" s="19" customFormat="1" ht="29.45" customHeight="1">
      <c r="A256" s="24">
        <v>111</v>
      </c>
      <c r="B256" s="12" t="s">
        <v>344</v>
      </c>
      <c r="C256" s="12" t="s">
        <v>345</v>
      </c>
      <c r="D256" s="14" t="s">
        <v>337</v>
      </c>
      <c r="E256" s="15">
        <v>6</v>
      </c>
      <c r="F256" s="15"/>
      <c r="G256" s="23"/>
      <c r="H256" s="22">
        <f>+G256*E256</f>
        <v>0</v>
      </c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25"/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25"/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25"/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25"/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P256" s="25"/>
      <c r="FQ256" s="25"/>
      <c r="FR256" s="25"/>
      <c r="FS256" s="25"/>
      <c r="FT256" s="25"/>
      <c r="FU256" s="25"/>
      <c r="FV256" s="25"/>
      <c r="FW256" s="25"/>
      <c r="FX256" s="25"/>
      <c r="FY256" s="25"/>
      <c r="FZ256" s="25"/>
      <c r="GA256" s="25"/>
      <c r="GB256" s="25"/>
      <c r="GC256" s="25"/>
      <c r="GD256" s="25"/>
      <c r="GE256" s="25"/>
      <c r="GF256" s="25"/>
      <c r="GG256" s="25"/>
      <c r="GH256" s="25"/>
      <c r="GI256" s="25"/>
      <c r="GJ256" s="25"/>
      <c r="GK256" s="25"/>
    </row>
    <row r="257" spans="1:193" s="19" customFormat="1" ht="29.45" customHeight="1">
      <c r="A257" s="24">
        <v>112</v>
      </c>
      <c r="B257" s="12" t="s">
        <v>344</v>
      </c>
      <c r="C257" s="12" t="s">
        <v>423</v>
      </c>
      <c r="D257" s="14" t="s">
        <v>337</v>
      </c>
      <c r="E257" s="15">
        <v>2</v>
      </c>
      <c r="F257" s="15"/>
      <c r="G257" s="23"/>
      <c r="H257" s="22">
        <f>+G257*E257</f>
        <v>0</v>
      </c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  <c r="DD257" s="25"/>
      <c r="DE257" s="25"/>
      <c r="DF257" s="25"/>
      <c r="DG257" s="25"/>
      <c r="DH257" s="25"/>
      <c r="DI257" s="25"/>
      <c r="DJ257" s="25"/>
      <c r="DK257" s="25"/>
      <c r="DL257" s="25"/>
      <c r="DM257" s="25"/>
      <c r="DN257" s="25"/>
      <c r="DO257" s="25"/>
      <c r="DP257" s="25"/>
      <c r="DQ257" s="25"/>
      <c r="DR257" s="25"/>
      <c r="DS257" s="25"/>
      <c r="DT257" s="25"/>
      <c r="DU257" s="25"/>
      <c r="DV257" s="25"/>
      <c r="DW257" s="25"/>
      <c r="DX257" s="25"/>
      <c r="DY257" s="25"/>
      <c r="DZ257" s="25"/>
      <c r="EA257" s="25"/>
      <c r="EB257" s="25"/>
      <c r="EC257" s="25"/>
      <c r="ED257" s="25"/>
      <c r="EE257" s="25"/>
      <c r="EF257" s="25"/>
      <c r="EG257" s="25"/>
      <c r="EH257" s="25"/>
      <c r="EI257" s="25"/>
      <c r="EJ257" s="25"/>
      <c r="EK257" s="25"/>
      <c r="EL257" s="25"/>
      <c r="EM257" s="25"/>
      <c r="EN257" s="25"/>
      <c r="EO257" s="25"/>
      <c r="EP257" s="25"/>
      <c r="EQ257" s="25"/>
      <c r="ER257" s="25"/>
      <c r="ES257" s="25"/>
      <c r="ET257" s="25"/>
      <c r="EU257" s="25"/>
      <c r="EV257" s="25"/>
      <c r="EW257" s="25"/>
      <c r="EX257" s="25"/>
      <c r="EY257" s="25"/>
      <c r="EZ257" s="25"/>
      <c r="FA257" s="25"/>
      <c r="FB257" s="25"/>
      <c r="FC257" s="25"/>
      <c r="FD257" s="25"/>
      <c r="FE257" s="25"/>
      <c r="FF257" s="25"/>
      <c r="FG257" s="25"/>
      <c r="FH257" s="25"/>
      <c r="FI257" s="25"/>
      <c r="FJ257" s="25"/>
      <c r="FK257" s="25"/>
      <c r="FL257" s="25"/>
      <c r="FM257" s="25"/>
      <c r="FN257" s="25"/>
      <c r="FO257" s="25"/>
      <c r="FP257" s="25"/>
      <c r="FQ257" s="25"/>
      <c r="FR257" s="25"/>
      <c r="FS257" s="25"/>
      <c r="FT257" s="25"/>
      <c r="FU257" s="25"/>
      <c r="FV257" s="25"/>
      <c r="FW257" s="25"/>
      <c r="FX257" s="25"/>
      <c r="FY257" s="25"/>
      <c r="FZ257" s="25"/>
      <c r="GA257" s="25"/>
      <c r="GB257" s="25"/>
      <c r="GC257" s="25"/>
      <c r="GD257" s="25"/>
      <c r="GE257" s="25"/>
      <c r="GF257" s="25"/>
      <c r="GG257" s="25"/>
      <c r="GH257" s="25"/>
      <c r="GI257" s="25"/>
      <c r="GJ257" s="25"/>
      <c r="GK257" s="25"/>
    </row>
    <row r="258" spans="1:193" s="19" customFormat="1" ht="29.25" customHeight="1">
      <c r="A258" s="24"/>
      <c r="B258" s="12"/>
      <c r="C258" s="20" t="s">
        <v>346</v>
      </c>
      <c r="D258" s="14"/>
      <c r="E258" s="15"/>
      <c r="F258" s="15"/>
      <c r="G258" s="23"/>
      <c r="H258" s="22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5"/>
      <c r="DA258" s="25"/>
      <c r="DB258" s="25"/>
      <c r="DC258" s="25"/>
      <c r="DD258" s="25"/>
      <c r="DE258" s="25"/>
      <c r="DF258" s="25"/>
      <c r="DG258" s="25"/>
      <c r="DH258" s="25"/>
      <c r="DI258" s="25"/>
      <c r="DJ258" s="25"/>
      <c r="DK258" s="25"/>
      <c r="DL258" s="25"/>
      <c r="DM258" s="25"/>
      <c r="DN258" s="25"/>
      <c r="DO258" s="25"/>
      <c r="DP258" s="25"/>
      <c r="DQ258" s="25"/>
      <c r="DR258" s="25"/>
      <c r="DS258" s="25"/>
      <c r="DT258" s="25"/>
      <c r="DU258" s="25"/>
      <c r="DV258" s="25"/>
      <c r="DW258" s="25"/>
      <c r="DX258" s="25"/>
      <c r="DY258" s="25"/>
      <c r="DZ258" s="25"/>
      <c r="EA258" s="25"/>
      <c r="EB258" s="25"/>
      <c r="EC258" s="25"/>
      <c r="ED258" s="25"/>
      <c r="EE258" s="25"/>
      <c r="EF258" s="25"/>
      <c r="EG258" s="25"/>
      <c r="EH258" s="25"/>
      <c r="EI258" s="25"/>
      <c r="EJ258" s="25"/>
      <c r="EK258" s="25"/>
      <c r="EL258" s="25"/>
      <c r="EM258" s="25"/>
      <c r="EN258" s="25"/>
      <c r="EO258" s="25"/>
      <c r="EP258" s="25"/>
      <c r="EQ258" s="25"/>
      <c r="ER258" s="25"/>
      <c r="ES258" s="25"/>
      <c r="ET258" s="25"/>
      <c r="EU258" s="25"/>
      <c r="EV258" s="25"/>
      <c r="EW258" s="25"/>
      <c r="EX258" s="25"/>
      <c r="EY258" s="25"/>
      <c r="EZ258" s="25"/>
      <c r="FA258" s="25"/>
      <c r="FB258" s="25"/>
      <c r="FC258" s="25"/>
      <c r="FD258" s="25"/>
      <c r="FE258" s="25"/>
      <c r="FF258" s="25"/>
      <c r="FG258" s="25"/>
      <c r="FH258" s="25"/>
      <c r="FI258" s="25"/>
      <c r="FJ258" s="25"/>
      <c r="FK258" s="25"/>
      <c r="FL258" s="25"/>
      <c r="FM258" s="25"/>
      <c r="FN258" s="25"/>
      <c r="FO258" s="25"/>
      <c r="FP258" s="25"/>
      <c r="FQ258" s="25"/>
      <c r="FR258" s="25"/>
      <c r="FS258" s="25"/>
      <c r="FT258" s="25"/>
      <c r="FU258" s="25"/>
      <c r="FV258" s="25"/>
      <c r="FW258" s="25"/>
      <c r="FX258" s="25"/>
      <c r="FY258" s="25"/>
      <c r="FZ258" s="25"/>
      <c r="GA258" s="25"/>
      <c r="GB258" s="25"/>
      <c r="GC258" s="25"/>
      <c r="GD258" s="25"/>
      <c r="GE258" s="25"/>
      <c r="GF258" s="25"/>
      <c r="GG258" s="25"/>
      <c r="GH258" s="25"/>
      <c r="GI258" s="25"/>
      <c r="GJ258" s="25"/>
      <c r="GK258" s="25"/>
    </row>
    <row r="259" spans="1:193" s="19" customFormat="1" ht="29.45" customHeight="1">
      <c r="A259" s="24">
        <v>113</v>
      </c>
      <c r="B259" s="12"/>
      <c r="C259" s="12" t="s">
        <v>380</v>
      </c>
      <c r="D259" s="14" t="s">
        <v>337</v>
      </c>
      <c r="E259" s="15">
        <v>4</v>
      </c>
      <c r="F259" s="15"/>
      <c r="G259" s="23"/>
      <c r="H259" s="22">
        <f t="shared" ref="H259:H264" si="4">+G259*E259</f>
        <v>0</v>
      </c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  <c r="CS259" s="25"/>
      <c r="CT259" s="25"/>
      <c r="CU259" s="25"/>
      <c r="CV259" s="25"/>
      <c r="CW259" s="25"/>
      <c r="CX259" s="25"/>
      <c r="CY259" s="25"/>
      <c r="CZ259" s="25"/>
      <c r="DA259" s="25"/>
      <c r="DB259" s="25"/>
      <c r="DC259" s="25"/>
      <c r="DD259" s="25"/>
      <c r="DE259" s="25"/>
      <c r="DF259" s="25"/>
      <c r="DG259" s="25"/>
      <c r="DH259" s="25"/>
      <c r="DI259" s="25"/>
      <c r="DJ259" s="25"/>
      <c r="DK259" s="25"/>
      <c r="DL259" s="25"/>
      <c r="DM259" s="25"/>
      <c r="DN259" s="25"/>
      <c r="DO259" s="25"/>
      <c r="DP259" s="25"/>
      <c r="DQ259" s="25"/>
      <c r="DR259" s="25"/>
      <c r="DS259" s="25"/>
      <c r="DT259" s="25"/>
      <c r="DU259" s="25"/>
      <c r="DV259" s="25"/>
      <c r="DW259" s="25"/>
      <c r="DX259" s="25"/>
      <c r="DY259" s="25"/>
      <c r="DZ259" s="25"/>
      <c r="EA259" s="25"/>
      <c r="EB259" s="25"/>
      <c r="EC259" s="25"/>
      <c r="ED259" s="25"/>
      <c r="EE259" s="25"/>
      <c r="EF259" s="25"/>
      <c r="EG259" s="25"/>
      <c r="EH259" s="25"/>
      <c r="EI259" s="25"/>
      <c r="EJ259" s="25"/>
      <c r="EK259" s="25"/>
      <c r="EL259" s="25"/>
      <c r="EM259" s="25"/>
      <c r="EN259" s="25"/>
      <c r="EO259" s="25"/>
      <c r="EP259" s="25"/>
      <c r="EQ259" s="25"/>
      <c r="ER259" s="25"/>
      <c r="ES259" s="25"/>
      <c r="ET259" s="25"/>
      <c r="EU259" s="25"/>
      <c r="EV259" s="25"/>
      <c r="EW259" s="25"/>
      <c r="EX259" s="25"/>
      <c r="EY259" s="25"/>
      <c r="EZ259" s="25"/>
      <c r="FA259" s="25"/>
      <c r="FB259" s="25"/>
      <c r="FC259" s="25"/>
      <c r="FD259" s="25"/>
      <c r="FE259" s="25"/>
      <c r="FF259" s="25"/>
      <c r="FG259" s="25"/>
      <c r="FH259" s="25"/>
      <c r="FI259" s="25"/>
      <c r="FJ259" s="25"/>
      <c r="FK259" s="25"/>
      <c r="FL259" s="25"/>
      <c r="FM259" s="25"/>
      <c r="FN259" s="25"/>
      <c r="FO259" s="25"/>
      <c r="FP259" s="25"/>
      <c r="FQ259" s="25"/>
      <c r="FR259" s="25"/>
      <c r="FS259" s="25"/>
      <c r="FT259" s="25"/>
      <c r="FU259" s="25"/>
      <c r="FV259" s="25"/>
      <c r="FW259" s="25"/>
      <c r="FX259" s="25"/>
      <c r="FY259" s="25"/>
      <c r="FZ259" s="25"/>
      <c r="GA259" s="25"/>
      <c r="GB259" s="25"/>
      <c r="GC259" s="25"/>
      <c r="GD259" s="25"/>
      <c r="GE259" s="25"/>
      <c r="GF259" s="25"/>
      <c r="GG259" s="25"/>
      <c r="GH259" s="25"/>
      <c r="GI259" s="25"/>
      <c r="GJ259" s="25"/>
      <c r="GK259" s="25"/>
    </row>
    <row r="260" spans="1:193" s="19" customFormat="1" ht="29.45" customHeight="1">
      <c r="A260" s="24">
        <v>114</v>
      </c>
      <c r="B260" s="12" t="s">
        <v>347</v>
      </c>
      <c r="C260" s="12" t="s">
        <v>381</v>
      </c>
      <c r="D260" s="14" t="s">
        <v>337</v>
      </c>
      <c r="E260" s="15">
        <v>1</v>
      </c>
      <c r="F260" s="15"/>
      <c r="G260" s="23"/>
      <c r="H260" s="22">
        <f t="shared" si="4"/>
        <v>0</v>
      </c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25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25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25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25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25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25"/>
      <c r="FQ260" s="25"/>
      <c r="FR260" s="25"/>
      <c r="FS260" s="25"/>
      <c r="FT260" s="25"/>
      <c r="FU260" s="25"/>
      <c r="FV260" s="25"/>
      <c r="FW260" s="25"/>
      <c r="FX260" s="25"/>
      <c r="FY260" s="25"/>
      <c r="FZ260" s="25"/>
      <c r="GA260" s="25"/>
      <c r="GB260" s="25"/>
      <c r="GC260" s="25"/>
      <c r="GD260" s="25"/>
      <c r="GE260" s="25"/>
      <c r="GF260" s="25"/>
      <c r="GG260" s="25"/>
      <c r="GH260" s="25"/>
      <c r="GI260" s="25"/>
      <c r="GJ260" s="25"/>
      <c r="GK260" s="25"/>
    </row>
    <row r="261" spans="1:193" s="19" customFormat="1" ht="29.45" customHeight="1">
      <c r="A261" s="24">
        <v>115</v>
      </c>
      <c r="B261" s="12" t="s">
        <v>348</v>
      </c>
      <c r="C261" s="12" t="s">
        <v>349</v>
      </c>
      <c r="D261" s="14" t="s">
        <v>337</v>
      </c>
      <c r="E261" s="15">
        <v>3</v>
      </c>
      <c r="F261" s="15"/>
      <c r="G261" s="23"/>
      <c r="H261" s="22">
        <f t="shared" si="4"/>
        <v>0</v>
      </c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/>
      <c r="DG261" s="25"/>
      <c r="DH261" s="25"/>
      <c r="DI261" s="25"/>
      <c r="DJ261" s="25"/>
      <c r="DK261" s="25"/>
      <c r="DL261" s="25"/>
      <c r="DM261" s="25"/>
      <c r="DN261" s="25"/>
      <c r="DO261" s="25"/>
      <c r="DP261" s="25"/>
      <c r="DQ261" s="25"/>
      <c r="DR261" s="25"/>
      <c r="DS261" s="25"/>
      <c r="DT261" s="25"/>
      <c r="DU261" s="25"/>
      <c r="DV261" s="25"/>
      <c r="DW261" s="25"/>
      <c r="DX261" s="25"/>
      <c r="DY261" s="25"/>
      <c r="DZ261" s="25"/>
      <c r="EA261" s="25"/>
      <c r="EB261" s="25"/>
      <c r="EC261" s="25"/>
      <c r="ED261" s="25"/>
      <c r="EE261" s="25"/>
      <c r="EF261" s="25"/>
      <c r="EG261" s="25"/>
      <c r="EH261" s="25"/>
      <c r="EI261" s="25"/>
      <c r="EJ261" s="25"/>
      <c r="EK261" s="25"/>
      <c r="EL261" s="25"/>
      <c r="EM261" s="25"/>
      <c r="EN261" s="25"/>
      <c r="EO261" s="25"/>
      <c r="EP261" s="25"/>
      <c r="EQ261" s="25"/>
      <c r="ER261" s="25"/>
      <c r="ES261" s="25"/>
      <c r="ET261" s="25"/>
      <c r="EU261" s="25"/>
      <c r="EV261" s="25"/>
      <c r="EW261" s="25"/>
      <c r="EX261" s="25"/>
      <c r="EY261" s="25"/>
      <c r="EZ261" s="25"/>
      <c r="FA261" s="25"/>
      <c r="FB261" s="25"/>
      <c r="FC261" s="25"/>
      <c r="FD261" s="25"/>
      <c r="FE261" s="25"/>
      <c r="FF261" s="25"/>
      <c r="FG261" s="25"/>
      <c r="FH261" s="25"/>
      <c r="FI261" s="25"/>
      <c r="FJ261" s="25"/>
      <c r="FK261" s="25"/>
      <c r="FL261" s="25"/>
      <c r="FM261" s="25"/>
      <c r="FN261" s="25"/>
      <c r="FO261" s="25"/>
      <c r="FP261" s="25"/>
      <c r="FQ261" s="25"/>
      <c r="FR261" s="25"/>
      <c r="FS261" s="25"/>
      <c r="FT261" s="25"/>
      <c r="FU261" s="25"/>
      <c r="FV261" s="25"/>
      <c r="FW261" s="25"/>
      <c r="FX261" s="25"/>
      <c r="FY261" s="25"/>
      <c r="FZ261" s="25"/>
      <c r="GA261" s="25"/>
      <c r="GB261" s="25"/>
      <c r="GC261" s="25"/>
      <c r="GD261" s="25"/>
      <c r="GE261" s="25"/>
      <c r="GF261" s="25"/>
      <c r="GG261" s="25"/>
      <c r="GH261" s="25"/>
      <c r="GI261" s="25"/>
      <c r="GJ261" s="25"/>
      <c r="GK261" s="25"/>
    </row>
    <row r="262" spans="1:193" s="19" customFormat="1" ht="29.45" customHeight="1">
      <c r="A262" s="24">
        <v>116</v>
      </c>
      <c r="B262" s="12"/>
      <c r="C262" s="12" t="s">
        <v>417</v>
      </c>
      <c r="D262" s="14" t="s">
        <v>337</v>
      </c>
      <c r="E262" s="15">
        <v>1</v>
      </c>
      <c r="F262" s="15"/>
      <c r="G262" s="23"/>
      <c r="H262" s="22">
        <f t="shared" si="4"/>
        <v>0</v>
      </c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/>
      <c r="DG262" s="25"/>
      <c r="DH262" s="25"/>
      <c r="DI262" s="25"/>
      <c r="DJ262" s="25"/>
      <c r="DK262" s="25"/>
      <c r="DL262" s="25"/>
      <c r="DM262" s="25"/>
      <c r="DN262" s="25"/>
      <c r="DO262" s="25"/>
      <c r="DP262" s="25"/>
      <c r="DQ262" s="25"/>
      <c r="DR262" s="25"/>
      <c r="DS262" s="25"/>
      <c r="DT262" s="25"/>
      <c r="DU262" s="25"/>
      <c r="DV262" s="25"/>
      <c r="DW262" s="25"/>
      <c r="DX262" s="25"/>
      <c r="DY262" s="25"/>
      <c r="DZ262" s="25"/>
      <c r="EA262" s="25"/>
      <c r="EB262" s="25"/>
      <c r="EC262" s="25"/>
      <c r="ED262" s="25"/>
      <c r="EE262" s="25"/>
      <c r="EF262" s="25"/>
      <c r="EG262" s="25"/>
      <c r="EH262" s="25"/>
      <c r="EI262" s="25"/>
      <c r="EJ262" s="25"/>
      <c r="EK262" s="25"/>
      <c r="EL262" s="25"/>
      <c r="EM262" s="25"/>
      <c r="EN262" s="25"/>
      <c r="EO262" s="25"/>
      <c r="EP262" s="25"/>
      <c r="EQ262" s="25"/>
      <c r="ER262" s="25"/>
      <c r="ES262" s="25"/>
      <c r="ET262" s="25"/>
      <c r="EU262" s="25"/>
      <c r="EV262" s="25"/>
      <c r="EW262" s="25"/>
      <c r="EX262" s="25"/>
      <c r="EY262" s="25"/>
      <c r="EZ262" s="25"/>
      <c r="FA262" s="25"/>
      <c r="FB262" s="25"/>
      <c r="FC262" s="25"/>
      <c r="FD262" s="25"/>
      <c r="FE262" s="25"/>
      <c r="FF262" s="25"/>
      <c r="FG262" s="25"/>
      <c r="FH262" s="25"/>
      <c r="FI262" s="25"/>
      <c r="FJ262" s="25"/>
      <c r="FK262" s="25"/>
      <c r="FL262" s="25"/>
      <c r="FM262" s="25"/>
      <c r="FN262" s="25"/>
      <c r="FO262" s="25"/>
      <c r="FP262" s="25"/>
      <c r="FQ262" s="25"/>
      <c r="FR262" s="25"/>
      <c r="FS262" s="25"/>
      <c r="FT262" s="25"/>
      <c r="FU262" s="25"/>
      <c r="FV262" s="25"/>
      <c r="FW262" s="25"/>
      <c r="FX262" s="25"/>
      <c r="FY262" s="25"/>
      <c r="FZ262" s="25"/>
      <c r="GA262" s="25"/>
      <c r="GB262" s="25"/>
      <c r="GC262" s="25"/>
      <c r="GD262" s="25"/>
      <c r="GE262" s="25"/>
      <c r="GF262" s="25"/>
      <c r="GG262" s="25"/>
      <c r="GH262" s="25"/>
      <c r="GI262" s="25"/>
      <c r="GJ262" s="25"/>
      <c r="GK262" s="25"/>
    </row>
    <row r="263" spans="1:193" s="19" customFormat="1" ht="29.25" customHeight="1">
      <c r="A263" s="24">
        <v>117</v>
      </c>
      <c r="B263" s="12" t="s">
        <v>350</v>
      </c>
      <c r="C263" s="12" t="s">
        <v>418</v>
      </c>
      <c r="D263" s="14" t="s">
        <v>337</v>
      </c>
      <c r="E263" s="15">
        <v>1</v>
      </c>
      <c r="F263" s="15"/>
      <c r="G263" s="23"/>
      <c r="H263" s="22">
        <f t="shared" si="4"/>
        <v>0</v>
      </c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  <c r="DG263" s="25"/>
      <c r="DH263" s="25"/>
      <c r="DI263" s="25"/>
      <c r="DJ263" s="25"/>
      <c r="DK263" s="25"/>
      <c r="DL263" s="25"/>
      <c r="DM263" s="25"/>
      <c r="DN263" s="25"/>
      <c r="DO263" s="25"/>
      <c r="DP263" s="25"/>
      <c r="DQ263" s="25"/>
      <c r="DR263" s="25"/>
      <c r="DS263" s="25"/>
      <c r="DT263" s="25"/>
      <c r="DU263" s="25"/>
      <c r="DV263" s="25"/>
      <c r="DW263" s="25"/>
      <c r="DX263" s="25"/>
      <c r="DY263" s="25"/>
      <c r="DZ263" s="25"/>
      <c r="EA263" s="25"/>
      <c r="EB263" s="25"/>
      <c r="EC263" s="25"/>
      <c r="ED263" s="25"/>
      <c r="EE263" s="25"/>
      <c r="EF263" s="25"/>
      <c r="EG263" s="25"/>
      <c r="EH263" s="25"/>
      <c r="EI263" s="25"/>
      <c r="EJ263" s="25"/>
      <c r="EK263" s="25"/>
      <c r="EL263" s="25"/>
      <c r="EM263" s="25"/>
      <c r="EN263" s="25"/>
      <c r="EO263" s="25"/>
      <c r="EP263" s="25"/>
      <c r="EQ263" s="25"/>
      <c r="ER263" s="25"/>
      <c r="ES263" s="25"/>
      <c r="ET263" s="25"/>
      <c r="EU263" s="25"/>
      <c r="EV263" s="25"/>
      <c r="EW263" s="25"/>
      <c r="EX263" s="25"/>
      <c r="EY263" s="25"/>
      <c r="EZ263" s="25"/>
      <c r="FA263" s="25"/>
      <c r="FB263" s="25"/>
      <c r="FC263" s="25"/>
      <c r="FD263" s="25"/>
      <c r="FE263" s="25"/>
      <c r="FF263" s="25"/>
      <c r="FG263" s="25"/>
      <c r="FH263" s="25"/>
      <c r="FI263" s="25"/>
      <c r="FJ263" s="25"/>
      <c r="FK263" s="25"/>
      <c r="FL263" s="25"/>
      <c r="FM263" s="25"/>
      <c r="FN263" s="25"/>
      <c r="FO263" s="25"/>
      <c r="FP263" s="25"/>
      <c r="FQ263" s="25"/>
      <c r="FR263" s="25"/>
      <c r="FS263" s="25"/>
      <c r="FT263" s="25"/>
      <c r="FU263" s="25"/>
      <c r="FV263" s="25"/>
      <c r="FW263" s="25"/>
      <c r="FX263" s="25"/>
      <c r="FY263" s="25"/>
      <c r="FZ263" s="25"/>
      <c r="GA263" s="25"/>
      <c r="GB263" s="25"/>
      <c r="GC263" s="25"/>
      <c r="GD263" s="25"/>
      <c r="GE263" s="25"/>
      <c r="GF263" s="25"/>
      <c r="GG263" s="25"/>
      <c r="GH263" s="25"/>
      <c r="GI263" s="25"/>
      <c r="GJ263" s="25"/>
      <c r="GK263" s="25"/>
    </row>
    <row r="264" spans="1:193" s="19" customFormat="1" ht="29.45" customHeight="1">
      <c r="A264" s="24">
        <v>118</v>
      </c>
      <c r="B264" s="12" t="s">
        <v>350</v>
      </c>
      <c r="C264" s="12" t="s">
        <v>419</v>
      </c>
      <c r="D264" s="14" t="s">
        <v>337</v>
      </c>
      <c r="E264" s="15">
        <v>3</v>
      </c>
      <c r="F264" s="15"/>
      <c r="G264" s="23"/>
      <c r="H264" s="22">
        <f t="shared" si="4"/>
        <v>0</v>
      </c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DS264" s="25"/>
      <c r="DT264" s="25"/>
      <c r="DU264" s="25"/>
      <c r="DV264" s="25"/>
      <c r="DW264" s="25"/>
      <c r="DX264" s="25"/>
      <c r="DY264" s="25"/>
      <c r="DZ264" s="25"/>
      <c r="EA264" s="25"/>
      <c r="EB264" s="25"/>
      <c r="EC264" s="25"/>
      <c r="ED264" s="25"/>
      <c r="EE264" s="25"/>
      <c r="EF264" s="25"/>
      <c r="EG264" s="25"/>
      <c r="EH264" s="25"/>
      <c r="EI264" s="25"/>
      <c r="EJ264" s="25"/>
      <c r="EK264" s="25"/>
      <c r="EL264" s="25"/>
      <c r="EM264" s="25"/>
      <c r="EN264" s="25"/>
      <c r="EO264" s="25"/>
      <c r="EP264" s="25"/>
      <c r="EQ264" s="25"/>
      <c r="ER264" s="25"/>
      <c r="ES264" s="25"/>
      <c r="ET264" s="25"/>
      <c r="EU264" s="25"/>
      <c r="EV264" s="25"/>
      <c r="EW264" s="25"/>
      <c r="EX264" s="25"/>
      <c r="EY264" s="25"/>
      <c r="EZ264" s="25"/>
      <c r="FA264" s="25"/>
      <c r="FB264" s="25"/>
      <c r="FC264" s="25"/>
      <c r="FD264" s="25"/>
      <c r="FE264" s="25"/>
      <c r="FF264" s="25"/>
      <c r="FG264" s="25"/>
      <c r="FH264" s="25"/>
      <c r="FI264" s="25"/>
      <c r="FJ264" s="25"/>
      <c r="FK264" s="25"/>
      <c r="FL264" s="25"/>
      <c r="FM264" s="25"/>
      <c r="FN264" s="25"/>
      <c r="FO264" s="25"/>
      <c r="FP264" s="25"/>
      <c r="FQ264" s="25"/>
      <c r="FR264" s="25"/>
      <c r="FS264" s="25"/>
      <c r="FT264" s="25"/>
      <c r="FU264" s="25"/>
      <c r="FV264" s="25"/>
      <c r="FW264" s="25"/>
      <c r="FX264" s="25"/>
      <c r="FY264" s="25"/>
      <c r="FZ264" s="25"/>
      <c r="GA264" s="25"/>
      <c r="GB264" s="25"/>
      <c r="GC264" s="25"/>
      <c r="GD264" s="25"/>
      <c r="GE264" s="25"/>
      <c r="GF264" s="25"/>
      <c r="GG264" s="25"/>
      <c r="GH264" s="25"/>
      <c r="GI264" s="25"/>
      <c r="GJ264" s="25"/>
      <c r="GK264" s="25"/>
    </row>
    <row r="265" spans="1:193" s="19" customFormat="1" ht="29.45" customHeight="1">
      <c r="A265" s="24"/>
      <c r="B265" s="12"/>
      <c r="C265" s="20" t="s">
        <v>416</v>
      </c>
      <c r="D265" s="14"/>
      <c r="E265" s="15"/>
      <c r="F265" s="15"/>
      <c r="G265" s="23"/>
      <c r="H265" s="22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5"/>
      <c r="DY265" s="25"/>
      <c r="DZ265" s="25"/>
      <c r="EA265" s="25"/>
      <c r="EB265" s="25"/>
      <c r="EC265" s="25"/>
      <c r="ED265" s="25"/>
      <c r="EE265" s="25"/>
      <c r="EF265" s="25"/>
      <c r="EG265" s="25"/>
      <c r="EH265" s="25"/>
      <c r="EI265" s="25"/>
      <c r="EJ265" s="25"/>
      <c r="EK265" s="25"/>
      <c r="EL265" s="25"/>
      <c r="EM265" s="25"/>
      <c r="EN265" s="25"/>
      <c r="EO265" s="25"/>
      <c r="EP265" s="25"/>
      <c r="EQ265" s="25"/>
      <c r="ER265" s="25"/>
      <c r="ES265" s="25"/>
      <c r="ET265" s="25"/>
      <c r="EU265" s="25"/>
      <c r="EV265" s="25"/>
      <c r="EW265" s="25"/>
      <c r="EX265" s="25"/>
      <c r="EY265" s="25"/>
      <c r="EZ265" s="25"/>
      <c r="FA265" s="25"/>
      <c r="FB265" s="25"/>
      <c r="FC265" s="25"/>
      <c r="FD265" s="25"/>
      <c r="FE265" s="25"/>
      <c r="FF265" s="25"/>
      <c r="FG265" s="25"/>
      <c r="FH265" s="25"/>
      <c r="FI265" s="25"/>
      <c r="FJ265" s="25"/>
      <c r="FK265" s="25"/>
      <c r="FL265" s="25"/>
      <c r="FM265" s="25"/>
      <c r="FN265" s="25"/>
      <c r="FO265" s="25"/>
      <c r="FP265" s="25"/>
      <c r="FQ265" s="25"/>
      <c r="FR265" s="25"/>
      <c r="FS265" s="25"/>
      <c r="FT265" s="25"/>
      <c r="FU265" s="25"/>
      <c r="FV265" s="25"/>
      <c r="FW265" s="25"/>
      <c r="FX265" s="25"/>
      <c r="FY265" s="25"/>
      <c r="FZ265" s="25"/>
      <c r="GA265" s="25"/>
      <c r="GB265" s="25"/>
      <c r="GC265" s="25"/>
      <c r="GD265" s="25"/>
      <c r="GE265" s="25"/>
      <c r="GF265" s="25"/>
      <c r="GG265" s="25"/>
      <c r="GH265" s="25"/>
      <c r="GI265" s="25"/>
      <c r="GJ265" s="25"/>
      <c r="GK265" s="25"/>
    </row>
    <row r="266" spans="1:193" s="27" customFormat="1" ht="29.45" customHeight="1">
      <c r="A266" s="24">
        <v>119</v>
      </c>
      <c r="B266" s="12" t="s">
        <v>351</v>
      </c>
      <c r="C266" s="12" t="s">
        <v>352</v>
      </c>
      <c r="D266" s="14" t="s">
        <v>337</v>
      </c>
      <c r="E266" s="15">
        <v>2</v>
      </c>
      <c r="F266" s="15"/>
      <c r="G266" s="23"/>
      <c r="H266" s="22">
        <f>+G266*E266</f>
        <v>0</v>
      </c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  <c r="EL266" s="41"/>
      <c r="EM266" s="41"/>
      <c r="EN266" s="41"/>
      <c r="EO266" s="41"/>
      <c r="EP266" s="41"/>
      <c r="EQ266" s="41"/>
      <c r="ER266" s="41"/>
      <c r="ES266" s="41"/>
      <c r="ET266" s="41"/>
      <c r="EU266" s="41"/>
      <c r="EV266" s="41"/>
      <c r="EW266" s="41"/>
      <c r="EX266" s="41"/>
      <c r="EY266" s="41"/>
      <c r="EZ266" s="41"/>
      <c r="FA266" s="41"/>
      <c r="FB266" s="41"/>
      <c r="FC266" s="41"/>
      <c r="FD266" s="41"/>
      <c r="FE266" s="41"/>
      <c r="FF266" s="41"/>
      <c r="FG266" s="41"/>
      <c r="FH266" s="41"/>
      <c r="FI266" s="41"/>
      <c r="FJ266" s="41"/>
      <c r="FK266" s="41"/>
      <c r="FL266" s="41"/>
      <c r="FM266" s="41"/>
      <c r="FN266" s="41"/>
      <c r="FO266" s="41"/>
      <c r="FP266" s="41"/>
      <c r="FQ266" s="41"/>
      <c r="FR266" s="41"/>
      <c r="FS266" s="41"/>
      <c r="FT266" s="41"/>
      <c r="FU266" s="41"/>
      <c r="FV266" s="41"/>
      <c r="FW266" s="41"/>
      <c r="FX266" s="41"/>
      <c r="FY266" s="41"/>
      <c r="FZ266" s="41"/>
      <c r="GA266" s="41"/>
      <c r="GB266" s="41"/>
      <c r="GC266" s="41"/>
      <c r="GD266" s="41"/>
      <c r="GE266" s="41"/>
      <c r="GF266" s="41"/>
      <c r="GG266" s="41"/>
      <c r="GH266" s="41"/>
      <c r="GI266" s="41"/>
      <c r="GJ266" s="41"/>
      <c r="GK266" s="41"/>
    </row>
    <row r="267" spans="1:193" s="27" customFormat="1" ht="29.45" customHeight="1">
      <c r="A267" s="24"/>
      <c r="B267" s="12"/>
      <c r="C267" s="20" t="s">
        <v>353</v>
      </c>
      <c r="D267" s="14"/>
      <c r="E267" s="15"/>
      <c r="F267" s="15"/>
      <c r="G267" s="23"/>
      <c r="H267" s="22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1"/>
      <c r="DI267" s="41"/>
      <c r="DJ267" s="41"/>
      <c r="DK267" s="41"/>
      <c r="DL267" s="41"/>
      <c r="DM267" s="41"/>
      <c r="DN267" s="41"/>
      <c r="DO267" s="41"/>
      <c r="DP267" s="41"/>
      <c r="DQ267" s="41"/>
      <c r="DR267" s="41"/>
      <c r="DS267" s="41"/>
      <c r="DT267" s="41"/>
      <c r="DU267" s="41"/>
      <c r="DV267" s="41"/>
      <c r="DW267" s="41"/>
      <c r="DX267" s="41"/>
      <c r="DY267" s="41"/>
      <c r="DZ267" s="41"/>
      <c r="EA267" s="41"/>
      <c r="EB267" s="41"/>
      <c r="EC267" s="41"/>
      <c r="ED267" s="41"/>
      <c r="EE267" s="41"/>
      <c r="EF267" s="41"/>
      <c r="EG267" s="41"/>
      <c r="EH267" s="41"/>
      <c r="EI267" s="41"/>
      <c r="EJ267" s="41"/>
      <c r="EK267" s="41"/>
      <c r="EL267" s="41"/>
      <c r="EM267" s="41"/>
      <c r="EN267" s="41"/>
      <c r="EO267" s="41"/>
      <c r="EP267" s="41"/>
      <c r="EQ267" s="41"/>
      <c r="ER267" s="41"/>
      <c r="ES267" s="41"/>
      <c r="ET267" s="41"/>
      <c r="EU267" s="41"/>
      <c r="EV267" s="41"/>
      <c r="EW267" s="41"/>
      <c r="EX267" s="41"/>
      <c r="EY267" s="41"/>
      <c r="EZ267" s="41"/>
      <c r="FA267" s="41"/>
      <c r="FB267" s="41"/>
      <c r="FC267" s="41"/>
      <c r="FD267" s="41"/>
      <c r="FE267" s="41"/>
      <c r="FF267" s="41"/>
      <c r="FG267" s="41"/>
      <c r="FH267" s="41"/>
      <c r="FI267" s="41"/>
      <c r="FJ267" s="41"/>
      <c r="FK267" s="41"/>
      <c r="FL267" s="41"/>
      <c r="FM267" s="41"/>
      <c r="FN267" s="41"/>
      <c r="FO267" s="41"/>
      <c r="FP267" s="41"/>
      <c r="FQ267" s="41"/>
      <c r="FR267" s="41"/>
      <c r="FS267" s="41"/>
      <c r="FT267" s="41"/>
      <c r="FU267" s="41"/>
      <c r="FV267" s="41"/>
      <c r="FW267" s="41"/>
      <c r="FX267" s="41"/>
      <c r="FY267" s="41"/>
      <c r="FZ267" s="41"/>
      <c r="GA267" s="41"/>
      <c r="GB267" s="41"/>
      <c r="GC267" s="41"/>
      <c r="GD267" s="41"/>
      <c r="GE267" s="41"/>
      <c r="GF267" s="41"/>
      <c r="GG267" s="41"/>
      <c r="GH267" s="41"/>
      <c r="GI267" s="41"/>
      <c r="GJ267" s="41"/>
      <c r="GK267" s="41"/>
    </row>
    <row r="268" spans="1:193" s="27" customFormat="1" ht="29.45" customHeight="1">
      <c r="A268" s="24">
        <v>120</v>
      </c>
      <c r="B268" s="12"/>
      <c r="C268" s="12" t="s">
        <v>354</v>
      </c>
      <c r="D268" s="14" t="s">
        <v>337</v>
      </c>
      <c r="E268" s="15">
        <v>3</v>
      </c>
      <c r="F268" s="15"/>
      <c r="G268" s="23"/>
      <c r="H268" s="22">
        <f>+G268*E268</f>
        <v>0</v>
      </c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  <c r="DG268" s="41"/>
      <c r="DH268" s="41"/>
      <c r="DI268" s="41"/>
      <c r="DJ268" s="41"/>
      <c r="DK268" s="41"/>
      <c r="DL268" s="41"/>
      <c r="DM268" s="41"/>
      <c r="DN268" s="41"/>
      <c r="DO268" s="41"/>
      <c r="DP268" s="41"/>
      <c r="DQ268" s="41"/>
      <c r="DR268" s="41"/>
      <c r="DS268" s="41"/>
      <c r="DT268" s="41"/>
      <c r="DU268" s="41"/>
      <c r="DV268" s="41"/>
      <c r="DW268" s="41"/>
      <c r="DX268" s="41"/>
      <c r="DY268" s="41"/>
      <c r="DZ268" s="41"/>
      <c r="EA268" s="41"/>
      <c r="EB268" s="41"/>
      <c r="EC268" s="41"/>
      <c r="ED268" s="41"/>
      <c r="EE268" s="41"/>
      <c r="EF268" s="41"/>
      <c r="EG268" s="41"/>
      <c r="EH268" s="41"/>
      <c r="EI268" s="41"/>
      <c r="EJ268" s="41"/>
      <c r="EK268" s="41"/>
      <c r="EL268" s="41"/>
      <c r="EM268" s="41"/>
      <c r="EN268" s="41"/>
      <c r="EO268" s="41"/>
      <c r="EP268" s="41"/>
      <c r="EQ268" s="41"/>
      <c r="ER268" s="41"/>
      <c r="ES268" s="41"/>
      <c r="ET268" s="41"/>
      <c r="EU268" s="41"/>
      <c r="EV268" s="41"/>
      <c r="EW268" s="41"/>
      <c r="EX268" s="41"/>
      <c r="EY268" s="41"/>
      <c r="EZ268" s="41"/>
      <c r="FA268" s="41"/>
      <c r="FB268" s="41"/>
      <c r="FC268" s="41"/>
      <c r="FD268" s="41"/>
      <c r="FE268" s="41"/>
      <c r="FF268" s="41"/>
      <c r="FG268" s="41"/>
      <c r="FH268" s="41"/>
      <c r="FI268" s="41"/>
      <c r="FJ268" s="41"/>
      <c r="FK268" s="41"/>
      <c r="FL268" s="41"/>
      <c r="FM268" s="41"/>
      <c r="FN268" s="41"/>
      <c r="FO268" s="41"/>
      <c r="FP268" s="41"/>
      <c r="FQ268" s="41"/>
      <c r="FR268" s="41"/>
      <c r="FS268" s="41"/>
      <c r="FT268" s="41"/>
      <c r="FU268" s="41"/>
      <c r="FV268" s="41"/>
      <c r="FW268" s="41"/>
      <c r="FX268" s="41"/>
      <c r="FY268" s="41"/>
      <c r="FZ268" s="41"/>
      <c r="GA268" s="41"/>
      <c r="GB268" s="41"/>
      <c r="GC268" s="41"/>
      <c r="GD268" s="41"/>
      <c r="GE268" s="41"/>
      <c r="GF268" s="41"/>
      <c r="GG268" s="41"/>
      <c r="GH268" s="41"/>
      <c r="GI268" s="41"/>
      <c r="GJ268" s="41"/>
      <c r="GK268" s="41"/>
    </row>
    <row r="269" spans="1:193" s="27" customFormat="1" ht="29.45" customHeight="1">
      <c r="A269" s="24">
        <v>121</v>
      </c>
      <c r="B269" s="12"/>
      <c r="C269" s="12" t="s">
        <v>386</v>
      </c>
      <c r="D269" s="14" t="s">
        <v>337</v>
      </c>
      <c r="E269" s="15">
        <v>8</v>
      </c>
      <c r="F269" s="15"/>
      <c r="G269" s="23"/>
      <c r="H269" s="22">
        <f>+G269*E269</f>
        <v>0</v>
      </c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41"/>
      <c r="DI269" s="41"/>
      <c r="DJ269" s="41"/>
      <c r="DK269" s="41"/>
      <c r="DL269" s="41"/>
      <c r="DM269" s="41"/>
      <c r="DN269" s="41"/>
      <c r="DO269" s="41"/>
      <c r="DP269" s="41"/>
      <c r="DQ269" s="41"/>
      <c r="DR269" s="41"/>
      <c r="DS269" s="41"/>
      <c r="DT269" s="41"/>
      <c r="DU269" s="41"/>
      <c r="DV269" s="41"/>
      <c r="DW269" s="41"/>
      <c r="DX269" s="41"/>
      <c r="DY269" s="41"/>
      <c r="DZ269" s="41"/>
      <c r="EA269" s="41"/>
      <c r="EB269" s="41"/>
      <c r="EC269" s="41"/>
      <c r="ED269" s="41"/>
      <c r="EE269" s="41"/>
      <c r="EF269" s="41"/>
      <c r="EG269" s="41"/>
      <c r="EH269" s="41"/>
      <c r="EI269" s="41"/>
      <c r="EJ269" s="41"/>
      <c r="EK269" s="41"/>
      <c r="EL269" s="41"/>
      <c r="EM269" s="41"/>
      <c r="EN269" s="41"/>
      <c r="EO269" s="41"/>
      <c r="EP269" s="41"/>
      <c r="EQ269" s="41"/>
      <c r="ER269" s="41"/>
      <c r="ES269" s="41"/>
      <c r="ET269" s="41"/>
      <c r="EU269" s="41"/>
      <c r="EV269" s="41"/>
      <c r="EW269" s="41"/>
      <c r="EX269" s="41"/>
      <c r="EY269" s="41"/>
      <c r="EZ269" s="41"/>
      <c r="FA269" s="41"/>
      <c r="FB269" s="41"/>
      <c r="FC269" s="41"/>
      <c r="FD269" s="41"/>
      <c r="FE269" s="41"/>
      <c r="FF269" s="41"/>
      <c r="FG269" s="41"/>
      <c r="FH269" s="41"/>
      <c r="FI269" s="41"/>
      <c r="FJ269" s="41"/>
      <c r="FK269" s="41"/>
      <c r="FL269" s="41"/>
      <c r="FM269" s="41"/>
      <c r="FN269" s="41"/>
      <c r="FO269" s="41"/>
      <c r="FP269" s="41"/>
      <c r="FQ269" s="41"/>
      <c r="FR269" s="41"/>
      <c r="FS269" s="41"/>
      <c r="FT269" s="41"/>
      <c r="FU269" s="41"/>
      <c r="FV269" s="41"/>
      <c r="FW269" s="41"/>
      <c r="FX269" s="41"/>
      <c r="FY269" s="41"/>
      <c r="FZ269" s="41"/>
      <c r="GA269" s="41"/>
      <c r="GB269" s="41"/>
      <c r="GC269" s="41"/>
      <c r="GD269" s="41"/>
      <c r="GE269" s="41"/>
      <c r="GF269" s="41"/>
      <c r="GG269" s="41"/>
      <c r="GH269" s="41"/>
      <c r="GI269" s="41"/>
      <c r="GJ269" s="41"/>
      <c r="GK269" s="41"/>
    </row>
    <row r="270" spans="1:193" s="27" customFormat="1" ht="29.45" customHeight="1">
      <c r="A270" s="24">
        <v>122</v>
      </c>
      <c r="B270" s="12"/>
      <c r="C270" s="12" t="s">
        <v>355</v>
      </c>
      <c r="D270" s="14" t="s">
        <v>337</v>
      </c>
      <c r="E270" s="15">
        <v>2</v>
      </c>
      <c r="F270" s="15"/>
      <c r="G270" s="23"/>
      <c r="H270" s="22">
        <f>+G270*E270</f>
        <v>0</v>
      </c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DT270" s="41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41"/>
      <c r="EF270" s="41"/>
      <c r="EG270" s="41"/>
      <c r="EH270" s="41"/>
      <c r="EI270" s="41"/>
      <c r="EJ270" s="41"/>
      <c r="EK270" s="41"/>
      <c r="EL270" s="41"/>
      <c r="EM270" s="41"/>
      <c r="EN270" s="41"/>
      <c r="EO270" s="41"/>
      <c r="EP270" s="41"/>
      <c r="EQ270" s="41"/>
      <c r="ER270" s="41"/>
      <c r="ES270" s="41"/>
      <c r="ET270" s="41"/>
      <c r="EU270" s="41"/>
      <c r="EV270" s="41"/>
      <c r="EW270" s="41"/>
      <c r="EX270" s="41"/>
      <c r="EY270" s="41"/>
      <c r="EZ270" s="41"/>
      <c r="FA270" s="41"/>
      <c r="FB270" s="41"/>
      <c r="FC270" s="41"/>
      <c r="FD270" s="41"/>
      <c r="FE270" s="41"/>
      <c r="FF270" s="41"/>
      <c r="FG270" s="41"/>
      <c r="FH270" s="41"/>
      <c r="FI270" s="41"/>
      <c r="FJ270" s="41"/>
      <c r="FK270" s="41"/>
      <c r="FL270" s="41"/>
      <c r="FM270" s="41"/>
      <c r="FN270" s="41"/>
      <c r="FO270" s="41"/>
      <c r="FP270" s="41"/>
      <c r="FQ270" s="41"/>
      <c r="FR270" s="41"/>
      <c r="FS270" s="41"/>
      <c r="FT270" s="41"/>
      <c r="FU270" s="41"/>
      <c r="FV270" s="41"/>
      <c r="FW270" s="41"/>
      <c r="FX270" s="41"/>
      <c r="FY270" s="41"/>
      <c r="FZ270" s="41"/>
      <c r="GA270" s="41"/>
      <c r="GB270" s="41"/>
      <c r="GC270" s="41"/>
      <c r="GD270" s="41"/>
      <c r="GE270" s="41"/>
      <c r="GF270" s="41"/>
      <c r="GG270" s="41"/>
      <c r="GH270" s="41"/>
      <c r="GI270" s="41"/>
      <c r="GJ270" s="41"/>
      <c r="GK270" s="41"/>
    </row>
    <row r="271" spans="1:193" s="27" customFormat="1" ht="29.45" customHeight="1">
      <c r="A271" s="24">
        <v>123</v>
      </c>
      <c r="B271" s="12"/>
      <c r="C271" s="12" t="s">
        <v>387</v>
      </c>
      <c r="D271" s="14" t="s">
        <v>337</v>
      </c>
      <c r="E271" s="15">
        <v>1</v>
      </c>
      <c r="F271" s="15"/>
      <c r="G271" s="23"/>
      <c r="H271" s="22">
        <f>+G271*E271</f>
        <v>0</v>
      </c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  <c r="DG271" s="41"/>
      <c r="DH271" s="41"/>
      <c r="DI271" s="41"/>
      <c r="DJ271" s="41"/>
      <c r="DK271" s="41"/>
      <c r="DL271" s="41"/>
      <c r="DM271" s="41"/>
      <c r="DN271" s="41"/>
      <c r="DO271" s="41"/>
      <c r="DP271" s="41"/>
      <c r="DQ271" s="41"/>
      <c r="DR271" s="41"/>
      <c r="DS271" s="41"/>
      <c r="DT271" s="41"/>
      <c r="DU271" s="41"/>
      <c r="DV271" s="41"/>
      <c r="DW271" s="41"/>
      <c r="DX271" s="41"/>
      <c r="DY271" s="41"/>
      <c r="DZ271" s="41"/>
      <c r="EA271" s="41"/>
      <c r="EB271" s="41"/>
      <c r="EC271" s="41"/>
      <c r="ED271" s="41"/>
      <c r="EE271" s="41"/>
      <c r="EF271" s="41"/>
      <c r="EG271" s="41"/>
      <c r="EH271" s="41"/>
      <c r="EI271" s="41"/>
      <c r="EJ271" s="41"/>
      <c r="EK271" s="41"/>
      <c r="EL271" s="41"/>
      <c r="EM271" s="41"/>
      <c r="EN271" s="41"/>
      <c r="EO271" s="41"/>
      <c r="EP271" s="41"/>
      <c r="EQ271" s="41"/>
      <c r="ER271" s="41"/>
      <c r="ES271" s="41"/>
      <c r="ET271" s="41"/>
      <c r="EU271" s="41"/>
      <c r="EV271" s="41"/>
      <c r="EW271" s="41"/>
      <c r="EX271" s="41"/>
      <c r="EY271" s="41"/>
      <c r="EZ271" s="41"/>
      <c r="FA271" s="41"/>
      <c r="FB271" s="41"/>
      <c r="FC271" s="41"/>
      <c r="FD271" s="41"/>
      <c r="FE271" s="41"/>
      <c r="FF271" s="41"/>
      <c r="FG271" s="41"/>
      <c r="FH271" s="41"/>
      <c r="FI271" s="41"/>
      <c r="FJ271" s="41"/>
      <c r="FK271" s="41"/>
      <c r="FL271" s="41"/>
      <c r="FM271" s="41"/>
      <c r="FN271" s="41"/>
      <c r="FO271" s="41"/>
      <c r="FP271" s="41"/>
      <c r="FQ271" s="41"/>
      <c r="FR271" s="41"/>
      <c r="FS271" s="41"/>
      <c r="FT271" s="41"/>
      <c r="FU271" s="41"/>
      <c r="FV271" s="41"/>
      <c r="FW271" s="41"/>
      <c r="FX271" s="41"/>
      <c r="FY271" s="41"/>
      <c r="FZ271" s="41"/>
      <c r="GA271" s="41"/>
      <c r="GB271" s="41"/>
      <c r="GC271" s="41"/>
      <c r="GD271" s="41"/>
      <c r="GE271" s="41"/>
      <c r="GF271" s="41"/>
      <c r="GG271" s="41"/>
      <c r="GH271" s="41"/>
      <c r="GI271" s="41"/>
      <c r="GJ271" s="41"/>
      <c r="GK271" s="41"/>
    </row>
    <row r="272" spans="1:193" s="27" customFormat="1" ht="29.45" customHeight="1">
      <c r="A272" s="24"/>
      <c r="B272" s="12" t="s">
        <v>356</v>
      </c>
      <c r="C272" s="20" t="s">
        <v>357</v>
      </c>
      <c r="D272" s="14"/>
      <c r="E272" s="15"/>
      <c r="F272" s="15"/>
      <c r="G272" s="23"/>
      <c r="H272" s="22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  <c r="DG272" s="41"/>
      <c r="DH272" s="41"/>
      <c r="DI272" s="41"/>
      <c r="DJ272" s="41"/>
      <c r="DK272" s="41"/>
      <c r="DL272" s="41"/>
      <c r="DM272" s="41"/>
      <c r="DN272" s="41"/>
      <c r="DO272" s="41"/>
      <c r="DP272" s="41"/>
      <c r="DQ272" s="41"/>
      <c r="DR272" s="41"/>
      <c r="DS272" s="41"/>
      <c r="DT272" s="41"/>
      <c r="DU272" s="41"/>
      <c r="DV272" s="41"/>
      <c r="DW272" s="41"/>
      <c r="DX272" s="41"/>
      <c r="DY272" s="41"/>
      <c r="DZ272" s="41"/>
      <c r="EA272" s="41"/>
      <c r="EB272" s="41"/>
      <c r="EC272" s="41"/>
      <c r="ED272" s="41"/>
      <c r="EE272" s="41"/>
      <c r="EF272" s="41"/>
      <c r="EG272" s="41"/>
      <c r="EH272" s="41"/>
      <c r="EI272" s="41"/>
      <c r="EJ272" s="41"/>
      <c r="EK272" s="41"/>
      <c r="EL272" s="41"/>
      <c r="EM272" s="41"/>
      <c r="EN272" s="41"/>
      <c r="EO272" s="41"/>
      <c r="EP272" s="41"/>
      <c r="EQ272" s="41"/>
      <c r="ER272" s="41"/>
      <c r="ES272" s="41"/>
      <c r="ET272" s="41"/>
      <c r="EU272" s="41"/>
      <c r="EV272" s="41"/>
      <c r="EW272" s="41"/>
      <c r="EX272" s="41"/>
      <c r="EY272" s="41"/>
      <c r="EZ272" s="41"/>
      <c r="FA272" s="41"/>
      <c r="FB272" s="41"/>
      <c r="FC272" s="41"/>
      <c r="FD272" s="41"/>
      <c r="FE272" s="41"/>
      <c r="FF272" s="41"/>
      <c r="FG272" s="41"/>
      <c r="FH272" s="41"/>
      <c r="FI272" s="41"/>
      <c r="FJ272" s="41"/>
      <c r="FK272" s="41"/>
      <c r="FL272" s="41"/>
      <c r="FM272" s="41"/>
      <c r="FN272" s="41"/>
      <c r="FO272" s="41"/>
      <c r="FP272" s="41"/>
      <c r="FQ272" s="41"/>
      <c r="FR272" s="41"/>
      <c r="FS272" s="41"/>
      <c r="FT272" s="41"/>
      <c r="FU272" s="41"/>
      <c r="FV272" s="41"/>
      <c r="FW272" s="41"/>
      <c r="FX272" s="41"/>
      <c r="FY272" s="41"/>
      <c r="FZ272" s="41"/>
      <c r="GA272" s="41"/>
      <c r="GB272" s="41"/>
      <c r="GC272" s="41"/>
      <c r="GD272" s="41"/>
      <c r="GE272" s="41"/>
      <c r="GF272" s="41"/>
      <c r="GG272" s="41"/>
      <c r="GH272" s="41"/>
      <c r="GI272" s="41"/>
      <c r="GJ272" s="41"/>
      <c r="GK272" s="41"/>
    </row>
    <row r="273" spans="1:193" s="27" customFormat="1" ht="29.45" customHeight="1">
      <c r="A273" s="24"/>
      <c r="B273" s="12" t="s">
        <v>358</v>
      </c>
      <c r="C273" s="12" t="s">
        <v>359</v>
      </c>
      <c r="D273" s="14"/>
      <c r="E273" s="15"/>
      <c r="F273" s="15"/>
      <c r="G273" s="23"/>
      <c r="H273" s="22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1"/>
      <c r="DI273" s="41"/>
      <c r="DJ273" s="41"/>
      <c r="DK273" s="41"/>
      <c r="DL273" s="41"/>
      <c r="DM273" s="41"/>
      <c r="DN273" s="41"/>
      <c r="DO273" s="41"/>
      <c r="DP273" s="41"/>
      <c r="DQ273" s="41"/>
      <c r="DR273" s="41"/>
      <c r="DS273" s="41"/>
      <c r="DT273" s="41"/>
      <c r="DU273" s="41"/>
      <c r="DV273" s="41"/>
      <c r="DW273" s="41"/>
      <c r="DX273" s="41"/>
      <c r="DY273" s="41"/>
      <c r="DZ273" s="41"/>
      <c r="EA273" s="41"/>
      <c r="EB273" s="41"/>
      <c r="EC273" s="41"/>
      <c r="ED273" s="41"/>
      <c r="EE273" s="41"/>
      <c r="EF273" s="41"/>
      <c r="EG273" s="41"/>
      <c r="EH273" s="41"/>
      <c r="EI273" s="41"/>
      <c r="EJ273" s="41"/>
      <c r="EK273" s="41"/>
      <c r="EL273" s="41"/>
      <c r="EM273" s="41"/>
      <c r="EN273" s="41"/>
      <c r="EO273" s="41"/>
      <c r="EP273" s="41"/>
      <c r="EQ273" s="41"/>
      <c r="ER273" s="41"/>
      <c r="ES273" s="41"/>
      <c r="ET273" s="41"/>
      <c r="EU273" s="41"/>
      <c r="EV273" s="41"/>
      <c r="EW273" s="41"/>
      <c r="EX273" s="41"/>
      <c r="EY273" s="41"/>
      <c r="EZ273" s="41"/>
      <c r="FA273" s="41"/>
      <c r="FB273" s="41"/>
      <c r="FC273" s="41"/>
      <c r="FD273" s="41"/>
      <c r="FE273" s="41"/>
      <c r="FF273" s="41"/>
      <c r="FG273" s="41"/>
      <c r="FH273" s="41"/>
      <c r="FI273" s="41"/>
      <c r="FJ273" s="41"/>
      <c r="FK273" s="41"/>
      <c r="FL273" s="41"/>
      <c r="FM273" s="41"/>
      <c r="FN273" s="41"/>
      <c r="FO273" s="41"/>
      <c r="FP273" s="41"/>
      <c r="FQ273" s="41"/>
      <c r="FR273" s="41"/>
      <c r="FS273" s="41"/>
      <c r="FT273" s="41"/>
      <c r="FU273" s="41"/>
      <c r="FV273" s="41"/>
      <c r="FW273" s="41"/>
      <c r="FX273" s="41"/>
      <c r="FY273" s="41"/>
      <c r="FZ273" s="41"/>
      <c r="GA273" s="41"/>
      <c r="GB273" s="41"/>
      <c r="GC273" s="41"/>
      <c r="GD273" s="41"/>
      <c r="GE273" s="41"/>
      <c r="GF273" s="41"/>
      <c r="GG273" s="41"/>
      <c r="GH273" s="41"/>
      <c r="GI273" s="41"/>
      <c r="GJ273" s="41"/>
      <c r="GK273" s="41"/>
    </row>
    <row r="274" spans="1:193" s="27" customFormat="1" ht="29.45" customHeight="1">
      <c r="A274" s="24">
        <v>124</v>
      </c>
      <c r="B274" s="12"/>
      <c r="C274" s="12" t="s">
        <v>360</v>
      </c>
      <c r="D274" s="14" t="s">
        <v>337</v>
      </c>
      <c r="E274" s="15">
        <v>1</v>
      </c>
      <c r="F274" s="15"/>
      <c r="G274" s="23"/>
      <c r="H274" s="22">
        <f>+G274*E274</f>
        <v>0</v>
      </c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DT274" s="41"/>
      <c r="DU274" s="41"/>
      <c r="DV274" s="41"/>
      <c r="DW274" s="41"/>
      <c r="DX274" s="41"/>
      <c r="DY274" s="41"/>
      <c r="DZ274" s="41"/>
      <c r="EA274" s="41"/>
      <c r="EB274" s="41"/>
      <c r="EC274" s="41"/>
      <c r="ED274" s="41"/>
      <c r="EE274" s="41"/>
      <c r="EF274" s="41"/>
      <c r="EG274" s="41"/>
      <c r="EH274" s="41"/>
      <c r="EI274" s="41"/>
      <c r="EJ274" s="41"/>
      <c r="EK274" s="41"/>
      <c r="EL274" s="41"/>
      <c r="EM274" s="41"/>
      <c r="EN274" s="41"/>
      <c r="EO274" s="41"/>
      <c r="EP274" s="41"/>
      <c r="EQ274" s="41"/>
      <c r="ER274" s="41"/>
      <c r="ES274" s="41"/>
      <c r="ET274" s="41"/>
      <c r="EU274" s="41"/>
      <c r="EV274" s="41"/>
      <c r="EW274" s="41"/>
      <c r="EX274" s="41"/>
      <c r="EY274" s="41"/>
      <c r="EZ274" s="41"/>
      <c r="FA274" s="41"/>
      <c r="FB274" s="41"/>
      <c r="FC274" s="41"/>
      <c r="FD274" s="41"/>
      <c r="FE274" s="41"/>
      <c r="FF274" s="41"/>
      <c r="FG274" s="41"/>
      <c r="FH274" s="41"/>
      <c r="FI274" s="41"/>
      <c r="FJ274" s="41"/>
      <c r="FK274" s="41"/>
      <c r="FL274" s="41"/>
      <c r="FM274" s="41"/>
      <c r="FN274" s="41"/>
      <c r="FO274" s="41"/>
      <c r="FP274" s="41"/>
      <c r="FQ274" s="41"/>
      <c r="FR274" s="41"/>
      <c r="FS274" s="41"/>
      <c r="FT274" s="41"/>
      <c r="FU274" s="41"/>
      <c r="FV274" s="41"/>
      <c r="FW274" s="41"/>
      <c r="FX274" s="41"/>
      <c r="FY274" s="41"/>
      <c r="FZ274" s="41"/>
      <c r="GA274" s="41"/>
      <c r="GB274" s="41"/>
      <c r="GC274" s="41"/>
      <c r="GD274" s="41"/>
      <c r="GE274" s="41"/>
      <c r="GF274" s="41"/>
      <c r="GG274" s="41"/>
      <c r="GH274" s="41"/>
      <c r="GI274" s="41"/>
      <c r="GJ274" s="41"/>
      <c r="GK274" s="41"/>
    </row>
    <row r="275" spans="1:193" s="27" customFormat="1" ht="63" customHeight="1">
      <c r="A275" s="24">
        <v>125</v>
      </c>
      <c r="B275" s="12" t="s">
        <v>361</v>
      </c>
      <c r="C275" s="43" t="s">
        <v>362</v>
      </c>
      <c r="D275" s="14" t="s">
        <v>337</v>
      </c>
      <c r="E275" s="15">
        <v>160</v>
      </c>
      <c r="F275" s="15"/>
      <c r="G275" s="23"/>
      <c r="H275" s="22">
        <f>+G275*E275</f>
        <v>0</v>
      </c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  <c r="DG275" s="41"/>
      <c r="DH275" s="41"/>
      <c r="DI275" s="41"/>
      <c r="DJ275" s="41"/>
      <c r="DK275" s="41"/>
      <c r="DL275" s="41"/>
      <c r="DM275" s="41"/>
      <c r="DN275" s="41"/>
      <c r="DO275" s="41"/>
      <c r="DP275" s="41"/>
      <c r="DQ275" s="41"/>
      <c r="DR275" s="41"/>
      <c r="DS275" s="41"/>
      <c r="DT275" s="41"/>
      <c r="DU275" s="41"/>
      <c r="DV275" s="41"/>
      <c r="DW275" s="41"/>
      <c r="DX275" s="41"/>
      <c r="DY275" s="41"/>
      <c r="DZ275" s="41"/>
      <c r="EA275" s="41"/>
      <c r="EB275" s="41"/>
      <c r="EC275" s="41"/>
      <c r="ED275" s="41"/>
      <c r="EE275" s="41"/>
      <c r="EF275" s="41"/>
      <c r="EG275" s="41"/>
      <c r="EH275" s="41"/>
      <c r="EI275" s="41"/>
      <c r="EJ275" s="41"/>
      <c r="EK275" s="41"/>
      <c r="EL275" s="41"/>
      <c r="EM275" s="41"/>
      <c r="EN275" s="41"/>
      <c r="EO275" s="41"/>
      <c r="EP275" s="41"/>
      <c r="EQ275" s="41"/>
      <c r="ER275" s="41"/>
      <c r="ES275" s="41"/>
      <c r="ET275" s="41"/>
      <c r="EU275" s="41"/>
      <c r="EV275" s="41"/>
      <c r="EW275" s="41"/>
      <c r="EX275" s="41"/>
      <c r="EY275" s="41"/>
      <c r="EZ275" s="41"/>
      <c r="FA275" s="41"/>
      <c r="FB275" s="41"/>
      <c r="FC275" s="41"/>
      <c r="FD275" s="41"/>
      <c r="FE275" s="41"/>
      <c r="FF275" s="41"/>
      <c r="FG275" s="41"/>
      <c r="FH275" s="41"/>
      <c r="FI275" s="41"/>
      <c r="FJ275" s="41"/>
      <c r="FK275" s="41"/>
      <c r="FL275" s="41"/>
      <c r="FM275" s="41"/>
      <c r="FN275" s="41"/>
      <c r="FO275" s="41"/>
      <c r="FP275" s="41"/>
      <c r="FQ275" s="41"/>
      <c r="FR275" s="41"/>
      <c r="FS275" s="41"/>
      <c r="FT275" s="41"/>
      <c r="FU275" s="41"/>
      <c r="FV275" s="41"/>
      <c r="FW275" s="41"/>
      <c r="FX275" s="41"/>
      <c r="FY275" s="41"/>
      <c r="FZ275" s="41"/>
      <c r="GA275" s="41"/>
      <c r="GB275" s="41"/>
      <c r="GC275" s="41"/>
      <c r="GD275" s="41"/>
      <c r="GE275" s="41"/>
      <c r="GF275" s="41"/>
      <c r="GG275" s="41"/>
      <c r="GH275" s="41"/>
      <c r="GI275" s="41"/>
      <c r="GJ275" s="41"/>
      <c r="GK275" s="41"/>
    </row>
    <row r="276" spans="1:193" s="27" customFormat="1" ht="63" customHeight="1">
      <c r="A276" s="24">
        <v>126</v>
      </c>
      <c r="B276" s="12"/>
      <c r="C276" s="43" t="s">
        <v>363</v>
      </c>
      <c r="D276" s="14" t="s">
        <v>337</v>
      </c>
      <c r="E276" s="15">
        <v>80</v>
      </c>
      <c r="F276" s="15"/>
      <c r="G276" s="23"/>
      <c r="H276" s="22">
        <f>+G276*E276</f>
        <v>0</v>
      </c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DT276" s="41"/>
      <c r="DU276" s="41"/>
      <c r="DV276" s="41"/>
      <c r="DW276" s="41"/>
      <c r="DX276" s="41"/>
      <c r="DY276" s="41"/>
      <c r="DZ276" s="41"/>
      <c r="EA276" s="41"/>
      <c r="EB276" s="41"/>
      <c r="EC276" s="41"/>
      <c r="ED276" s="41"/>
      <c r="EE276" s="41"/>
      <c r="EF276" s="41"/>
      <c r="EG276" s="41"/>
      <c r="EH276" s="41"/>
      <c r="EI276" s="41"/>
      <c r="EJ276" s="41"/>
      <c r="EK276" s="41"/>
      <c r="EL276" s="41"/>
      <c r="EM276" s="41"/>
      <c r="EN276" s="41"/>
      <c r="EO276" s="41"/>
      <c r="EP276" s="41"/>
      <c r="EQ276" s="41"/>
      <c r="ER276" s="41"/>
      <c r="ES276" s="41"/>
      <c r="ET276" s="41"/>
      <c r="EU276" s="41"/>
      <c r="EV276" s="41"/>
      <c r="EW276" s="41"/>
      <c r="EX276" s="41"/>
      <c r="EY276" s="41"/>
      <c r="EZ276" s="41"/>
      <c r="FA276" s="41"/>
      <c r="FB276" s="41"/>
      <c r="FC276" s="41"/>
      <c r="FD276" s="41"/>
      <c r="FE276" s="41"/>
      <c r="FF276" s="41"/>
      <c r="FG276" s="41"/>
      <c r="FH276" s="41"/>
      <c r="FI276" s="41"/>
      <c r="FJ276" s="41"/>
      <c r="FK276" s="41"/>
      <c r="FL276" s="41"/>
      <c r="FM276" s="41"/>
      <c r="FN276" s="41"/>
      <c r="FO276" s="41"/>
      <c r="FP276" s="41"/>
      <c r="FQ276" s="41"/>
      <c r="FR276" s="41"/>
      <c r="FS276" s="41"/>
      <c r="FT276" s="41"/>
      <c r="FU276" s="41"/>
      <c r="FV276" s="41"/>
      <c r="FW276" s="41"/>
      <c r="FX276" s="41"/>
      <c r="FY276" s="41"/>
      <c r="FZ276" s="41"/>
      <c r="GA276" s="41"/>
      <c r="GB276" s="41"/>
      <c r="GC276" s="41"/>
      <c r="GD276" s="41"/>
      <c r="GE276" s="41"/>
      <c r="GF276" s="41"/>
      <c r="GG276" s="41"/>
      <c r="GH276" s="41"/>
      <c r="GI276" s="41"/>
      <c r="GJ276" s="41"/>
      <c r="GK276" s="41"/>
    </row>
    <row r="277" spans="1:193" s="27" customFormat="1" ht="63" customHeight="1">
      <c r="A277" s="24">
        <v>127</v>
      </c>
      <c r="B277" s="12"/>
      <c r="C277" s="43" t="s">
        <v>420</v>
      </c>
      <c r="D277" s="14" t="s">
        <v>337</v>
      </c>
      <c r="E277" s="15">
        <v>80</v>
      </c>
      <c r="F277" s="15"/>
      <c r="G277" s="23"/>
      <c r="H277" s="22">
        <f>+G277*E277</f>
        <v>0</v>
      </c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41"/>
      <c r="DJ277" s="41"/>
      <c r="DK277" s="41"/>
      <c r="DL277" s="41"/>
      <c r="DM277" s="41"/>
      <c r="DN277" s="41"/>
      <c r="DO277" s="41"/>
      <c r="DP277" s="41"/>
      <c r="DQ277" s="41"/>
      <c r="DR277" s="41"/>
      <c r="DS277" s="41"/>
      <c r="DT277" s="41"/>
      <c r="DU277" s="41"/>
      <c r="DV277" s="41"/>
      <c r="DW277" s="41"/>
      <c r="DX277" s="41"/>
      <c r="DY277" s="41"/>
      <c r="DZ277" s="41"/>
      <c r="EA277" s="41"/>
      <c r="EB277" s="41"/>
      <c r="EC277" s="41"/>
      <c r="ED277" s="41"/>
      <c r="EE277" s="41"/>
      <c r="EF277" s="41"/>
      <c r="EG277" s="41"/>
      <c r="EH277" s="41"/>
      <c r="EI277" s="41"/>
      <c r="EJ277" s="41"/>
      <c r="EK277" s="41"/>
      <c r="EL277" s="41"/>
      <c r="EM277" s="41"/>
      <c r="EN277" s="41"/>
      <c r="EO277" s="41"/>
      <c r="EP277" s="41"/>
      <c r="EQ277" s="41"/>
      <c r="ER277" s="41"/>
      <c r="ES277" s="41"/>
      <c r="ET277" s="41"/>
      <c r="EU277" s="41"/>
      <c r="EV277" s="41"/>
      <c r="EW277" s="41"/>
      <c r="EX277" s="41"/>
      <c r="EY277" s="41"/>
      <c r="EZ277" s="41"/>
      <c r="FA277" s="41"/>
      <c r="FB277" s="41"/>
      <c r="FC277" s="41"/>
      <c r="FD277" s="41"/>
      <c r="FE277" s="41"/>
      <c r="FF277" s="41"/>
      <c r="FG277" s="41"/>
      <c r="FH277" s="41"/>
      <c r="FI277" s="41"/>
      <c r="FJ277" s="41"/>
      <c r="FK277" s="41"/>
      <c r="FL277" s="41"/>
      <c r="FM277" s="41"/>
      <c r="FN277" s="41"/>
      <c r="FO277" s="41"/>
      <c r="FP277" s="41"/>
      <c r="FQ277" s="41"/>
      <c r="FR277" s="41"/>
      <c r="FS277" s="41"/>
      <c r="FT277" s="41"/>
      <c r="FU277" s="41"/>
      <c r="FV277" s="41"/>
      <c r="FW277" s="41"/>
      <c r="FX277" s="41"/>
      <c r="FY277" s="41"/>
      <c r="FZ277" s="41"/>
      <c r="GA277" s="41"/>
      <c r="GB277" s="41"/>
      <c r="GC277" s="41"/>
      <c r="GD277" s="41"/>
      <c r="GE277" s="41"/>
      <c r="GF277" s="41"/>
      <c r="GG277" s="41"/>
      <c r="GH277" s="41"/>
      <c r="GI277" s="41"/>
      <c r="GJ277" s="41"/>
      <c r="GK277" s="41"/>
    </row>
    <row r="278" spans="1:193" s="27" customFormat="1" ht="29.45" customHeight="1">
      <c r="A278" s="24"/>
      <c r="B278" s="12" t="s">
        <v>364</v>
      </c>
      <c r="C278" s="20" t="s">
        <v>365</v>
      </c>
      <c r="D278" s="14"/>
      <c r="E278" s="15"/>
      <c r="F278" s="58"/>
      <c r="G278" s="58"/>
      <c r="H278" s="22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  <c r="DG278" s="41"/>
      <c r="DH278" s="41"/>
      <c r="DI278" s="41"/>
      <c r="DJ278" s="41"/>
      <c r="DK278" s="41"/>
      <c r="DL278" s="41"/>
      <c r="DM278" s="41"/>
      <c r="DN278" s="41"/>
      <c r="DO278" s="41"/>
      <c r="DP278" s="41"/>
      <c r="DQ278" s="41"/>
      <c r="DR278" s="41"/>
      <c r="DS278" s="41"/>
      <c r="DT278" s="41"/>
      <c r="DU278" s="41"/>
      <c r="DV278" s="41"/>
      <c r="DW278" s="41"/>
      <c r="DX278" s="41"/>
      <c r="DY278" s="41"/>
      <c r="DZ278" s="41"/>
      <c r="EA278" s="41"/>
      <c r="EB278" s="41"/>
      <c r="EC278" s="41"/>
      <c r="ED278" s="41"/>
      <c r="EE278" s="41"/>
      <c r="EF278" s="41"/>
      <c r="EG278" s="41"/>
      <c r="EH278" s="41"/>
      <c r="EI278" s="41"/>
      <c r="EJ278" s="41"/>
      <c r="EK278" s="41"/>
      <c r="EL278" s="41"/>
      <c r="EM278" s="41"/>
      <c r="EN278" s="41"/>
      <c r="EO278" s="41"/>
      <c r="EP278" s="41"/>
      <c r="EQ278" s="41"/>
      <c r="ER278" s="41"/>
      <c r="ES278" s="41"/>
      <c r="ET278" s="41"/>
      <c r="EU278" s="41"/>
      <c r="EV278" s="41"/>
      <c r="EW278" s="41"/>
      <c r="EX278" s="41"/>
      <c r="EY278" s="41"/>
      <c r="EZ278" s="41"/>
      <c r="FA278" s="41"/>
      <c r="FB278" s="41"/>
      <c r="FC278" s="41"/>
      <c r="FD278" s="41"/>
      <c r="FE278" s="41"/>
      <c r="FF278" s="41"/>
      <c r="FG278" s="41"/>
      <c r="FH278" s="41"/>
      <c r="FI278" s="41"/>
      <c r="FJ278" s="41"/>
      <c r="FK278" s="41"/>
      <c r="FL278" s="41"/>
      <c r="FM278" s="41"/>
      <c r="FN278" s="41"/>
      <c r="FO278" s="41"/>
      <c r="FP278" s="41"/>
      <c r="FQ278" s="41"/>
      <c r="FR278" s="41"/>
      <c r="FS278" s="41"/>
      <c r="FT278" s="41"/>
      <c r="FU278" s="41"/>
      <c r="FV278" s="41"/>
      <c r="FW278" s="41"/>
      <c r="FX278" s="41"/>
      <c r="FY278" s="41"/>
      <c r="FZ278" s="41"/>
      <c r="GA278" s="41"/>
      <c r="GB278" s="41"/>
      <c r="GC278" s="41"/>
      <c r="GD278" s="41"/>
      <c r="GE278" s="41"/>
      <c r="GF278" s="41"/>
      <c r="GG278" s="41"/>
      <c r="GH278" s="41"/>
      <c r="GI278" s="41"/>
      <c r="GJ278" s="41"/>
      <c r="GK278" s="41"/>
    </row>
    <row r="279" spans="1:193" s="27" customFormat="1" ht="29.45" customHeight="1">
      <c r="A279" s="24"/>
      <c r="B279" s="12" t="s">
        <v>366</v>
      </c>
      <c r="C279" s="12" t="s">
        <v>367</v>
      </c>
      <c r="D279" s="14"/>
      <c r="E279" s="15"/>
      <c r="F279" s="15"/>
      <c r="G279" s="23"/>
      <c r="H279" s="22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41"/>
      <c r="DJ279" s="41"/>
      <c r="DK279" s="41"/>
      <c r="DL279" s="41"/>
      <c r="DM279" s="41"/>
      <c r="DN279" s="41"/>
      <c r="DO279" s="41"/>
      <c r="DP279" s="41"/>
      <c r="DQ279" s="41"/>
      <c r="DR279" s="41"/>
      <c r="DS279" s="41"/>
      <c r="DT279" s="41"/>
      <c r="DU279" s="41"/>
      <c r="DV279" s="41"/>
      <c r="DW279" s="41"/>
      <c r="DX279" s="41"/>
      <c r="DY279" s="41"/>
      <c r="DZ279" s="41"/>
      <c r="EA279" s="41"/>
      <c r="EB279" s="41"/>
      <c r="EC279" s="41"/>
      <c r="ED279" s="41"/>
      <c r="EE279" s="41"/>
      <c r="EF279" s="41"/>
      <c r="EG279" s="41"/>
      <c r="EH279" s="41"/>
      <c r="EI279" s="41"/>
      <c r="EJ279" s="41"/>
      <c r="EK279" s="41"/>
      <c r="EL279" s="41"/>
      <c r="EM279" s="41"/>
      <c r="EN279" s="41"/>
      <c r="EO279" s="41"/>
      <c r="EP279" s="41"/>
      <c r="EQ279" s="41"/>
      <c r="ER279" s="41"/>
      <c r="ES279" s="41"/>
      <c r="ET279" s="41"/>
      <c r="EU279" s="41"/>
      <c r="EV279" s="41"/>
      <c r="EW279" s="41"/>
      <c r="EX279" s="41"/>
      <c r="EY279" s="41"/>
      <c r="EZ279" s="41"/>
      <c r="FA279" s="41"/>
      <c r="FB279" s="41"/>
      <c r="FC279" s="41"/>
      <c r="FD279" s="41"/>
      <c r="FE279" s="41"/>
      <c r="FF279" s="41"/>
      <c r="FG279" s="41"/>
      <c r="FH279" s="41"/>
      <c r="FI279" s="41"/>
      <c r="FJ279" s="41"/>
      <c r="FK279" s="41"/>
      <c r="FL279" s="41"/>
      <c r="FM279" s="41"/>
      <c r="FN279" s="41"/>
      <c r="FO279" s="41"/>
      <c r="FP279" s="41"/>
      <c r="FQ279" s="41"/>
      <c r="FR279" s="41"/>
      <c r="FS279" s="41"/>
      <c r="FT279" s="41"/>
      <c r="FU279" s="41"/>
      <c r="FV279" s="41"/>
      <c r="FW279" s="41"/>
      <c r="FX279" s="41"/>
      <c r="FY279" s="41"/>
      <c r="FZ279" s="41"/>
      <c r="GA279" s="41"/>
      <c r="GB279" s="41"/>
      <c r="GC279" s="41"/>
      <c r="GD279" s="41"/>
      <c r="GE279" s="41"/>
      <c r="GF279" s="41"/>
      <c r="GG279" s="41"/>
      <c r="GH279" s="41"/>
      <c r="GI279" s="41"/>
      <c r="GJ279" s="41"/>
      <c r="GK279" s="41"/>
    </row>
    <row r="280" spans="1:193" s="19" customFormat="1" ht="29.45" customHeight="1">
      <c r="A280" s="24">
        <v>128</v>
      </c>
      <c r="B280" s="12" t="s">
        <v>368</v>
      </c>
      <c r="C280" s="12" t="s">
        <v>369</v>
      </c>
      <c r="D280" s="14" t="s">
        <v>337</v>
      </c>
      <c r="E280" s="15">
        <v>700</v>
      </c>
      <c r="F280" s="15"/>
      <c r="G280" s="23"/>
      <c r="H280" s="22">
        <f>+G280*E280</f>
        <v>0</v>
      </c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  <c r="DQ280" s="25"/>
      <c r="DR280" s="25"/>
      <c r="DS280" s="25"/>
      <c r="DT280" s="25"/>
      <c r="DU280" s="25"/>
      <c r="DV280" s="25"/>
      <c r="DW280" s="25"/>
      <c r="DX280" s="25"/>
      <c r="DY280" s="25"/>
      <c r="DZ280" s="25"/>
      <c r="EA280" s="25"/>
      <c r="EB280" s="25"/>
      <c r="EC280" s="25"/>
      <c r="ED280" s="25"/>
      <c r="EE280" s="25"/>
      <c r="EF280" s="25"/>
      <c r="EG280" s="25"/>
      <c r="EH280" s="25"/>
      <c r="EI280" s="25"/>
      <c r="EJ280" s="25"/>
      <c r="EK280" s="25"/>
      <c r="EL280" s="25"/>
      <c r="EM280" s="25"/>
      <c r="EN280" s="25"/>
      <c r="EO280" s="25"/>
      <c r="EP280" s="25"/>
      <c r="EQ280" s="25"/>
      <c r="ER280" s="25"/>
      <c r="ES280" s="25"/>
      <c r="ET280" s="25"/>
      <c r="EU280" s="25"/>
      <c r="EV280" s="25"/>
      <c r="EW280" s="25"/>
      <c r="EX280" s="25"/>
      <c r="EY280" s="25"/>
      <c r="EZ280" s="25"/>
      <c r="FA280" s="25"/>
      <c r="FB280" s="25"/>
      <c r="FC280" s="25"/>
      <c r="FD280" s="25"/>
      <c r="FE280" s="25"/>
      <c r="FF280" s="25"/>
      <c r="FG280" s="25"/>
      <c r="FH280" s="25"/>
      <c r="FI280" s="25"/>
      <c r="FJ280" s="25"/>
      <c r="FK280" s="25"/>
      <c r="FL280" s="25"/>
      <c r="FM280" s="25"/>
      <c r="FN280" s="25"/>
      <c r="FO280" s="25"/>
      <c r="FP280" s="25"/>
      <c r="FQ280" s="25"/>
      <c r="FR280" s="25"/>
      <c r="FS280" s="25"/>
      <c r="FT280" s="25"/>
      <c r="FU280" s="25"/>
      <c r="FV280" s="25"/>
      <c r="FW280" s="25"/>
      <c r="FX280" s="25"/>
      <c r="FY280" s="25"/>
      <c r="FZ280" s="25"/>
      <c r="GA280" s="25"/>
      <c r="GB280" s="25"/>
      <c r="GC280" s="25"/>
      <c r="GD280" s="25"/>
      <c r="GE280" s="25"/>
      <c r="GF280" s="25"/>
      <c r="GG280" s="25"/>
      <c r="GH280" s="25"/>
      <c r="GI280" s="25"/>
      <c r="GJ280" s="25"/>
      <c r="GK280" s="25"/>
    </row>
    <row r="281" spans="1:193" s="27" customFormat="1" ht="29.45" customHeight="1">
      <c r="A281" s="24">
        <v>129</v>
      </c>
      <c r="B281" s="12" t="s">
        <v>370</v>
      </c>
      <c r="C281" s="12" t="s">
        <v>371</v>
      </c>
      <c r="D281" s="14" t="s">
        <v>337</v>
      </c>
      <c r="E281" s="15">
        <v>300</v>
      </c>
      <c r="F281" s="15"/>
      <c r="G281" s="23"/>
      <c r="H281" s="22">
        <f>+G281*E281</f>
        <v>0</v>
      </c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  <c r="CZ281" s="41"/>
      <c r="DA281" s="41"/>
      <c r="DB281" s="41"/>
      <c r="DC281" s="41"/>
      <c r="DD281" s="41"/>
      <c r="DE281" s="41"/>
      <c r="DF281" s="41"/>
      <c r="DG281" s="41"/>
      <c r="DH281" s="41"/>
      <c r="DI281" s="41"/>
      <c r="DJ281" s="41"/>
      <c r="DK281" s="41"/>
      <c r="DL281" s="41"/>
      <c r="DM281" s="41"/>
      <c r="DN281" s="41"/>
      <c r="DO281" s="41"/>
      <c r="DP281" s="41"/>
      <c r="DQ281" s="41"/>
      <c r="DR281" s="41"/>
      <c r="DS281" s="41"/>
      <c r="DT281" s="41"/>
      <c r="DU281" s="41"/>
      <c r="DV281" s="41"/>
      <c r="DW281" s="41"/>
      <c r="DX281" s="41"/>
      <c r="DY281" s="41"/>
      <c r="DZ281" s="41"/>
      <c r="EA281" s="41"/>
      <c r="EB281" s="41"/>
      <c r="EC281" s="41"/>
      <c r="ED281" s="41"/>
      <c r="EE281" s="41"/>
      <c r="EF281" s="41"/>
      <c r="EG281" s="41"/>
      <c r="EH281" s="41"/>
      <c r="EI281" s="41"/>
      <c r="EJ281" s="41"/>
      <c r="EK281" s="41"/>
      <c r="EL281" s="41"/>
      <c r="EM281" s="41"/>
      <c r="EN281" s="41"/>
      <c r="EO281" s="41"/>
      <c r="EP281" s="41"/>
      <c r="EQ281" s="41"/>
      <c r="ER281" s="41"/>
      <c r="ES281" s="41"/>
      <c r="ET281" s="41"/>
      <c r="EU281" s="41"/>
      <c r="EV281" s="41"/>
      <c r="EW281" s="41"/>
      <c r="EX281" s="41"/>
      <c r="EY281" s="41"/>
      <c r="EZ281" s="41"/>
      <c r="FA281" s="41"/>
      <c r="FB281" s="41"/>
      <c r="FC281" s="41"/>
      <c r="FD281" s="41"/>
      <c r="FE281" s="41"/>
      <c r="FF281" s="41"/>
      <c r="FG281" s="41"/>
      <c r="FH281" s="41"/>
      <c r="FI281" s="41"/>
      <c r="FJ281" s="41"/>
      <c r="FK281" s="41"/>
      <c r="FL281" s="41"/>
      <c r="FM281" s="41"/>
      <c r="FN281" s="41"/>
      <c r="FO281" s="41"/>
      <c r="FP281" s="41"/>
      <c r="FQ281" s="41"/>
      <c r="FR281" s="41"/>
      <c r="FS281" s="41"/>
      <c r="FT281" s="41"/>
      <c r="FU281" s="41"/>
      <c r="FV281" s="41"/>
      <c r="FW281" s="41"/>
      <c r="FX281" s="41"/>
      <c r="FY281" s="41"/>
      <c r="FZ281" s="41"/>
      <c r="GA281" s="41"/>
      <c r="GB281" s="41"/>
      <c r="GC281" s="41"/>
      <c r="GD281" s="41"/>
      <c r="GE281" s="41"/>
      <c r="GF281" s="41"/>
      <c r="GG281" s="41"/>
      <c r="GH281" s="41"/>
      <c r="GI281" s="41"/>
      <c r="GJ281" s="41"/>
      <c r="GK281" s="41"/>
    </row>
    <row r="282" spans="1:193" s="27" customFormat="1" ht="29.45" customHeight="1">
      <c r="A282" s="24"/>
      <c r="B282" s="12"/>
      <c r="C282" s="12"/>
      <c r="D282" s="14"/>
      <c r="E282" s="15"/>
      <c r="F282" s="15"/>
      <c r="G282" s="23"/>
      <c r="H282" s="22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  <c r="DG282" s="41"/>
      <c r="DH282" s="41"/>
      <c r="DI282" s="41"/>
      <c r="DJ282" s="41"/>
      <c r="DK282" s="41"/>
      <c r="DL282" s="41"/>
      <c r="DM282" s="41"/>
      <c r="DN282" s="41"/>
      <c r="DO282" s="41"/>
      <c r="DP282" s="41"/>
      <c r="DQ282" s="41"/>
      <c r="DR282" s="41"/>
      <c r="DS282" s="41"/>
      <c r="DT282" s="41"/>
      <c r="DU282" s="41"/>
      <c r="DV282" s="41"/>
      <c r="DW282" s="41"/>
      <c r="DX282" s="41"/>
      <c r="DY282" s="41"/>
      <c r="DZ282" s="41"/>
      <c r="EA282" s="41"/>
      <c r="EB282" s="41"/>
      <c r="EC282" s="41"/>
      <c r="ED282" s="41"/>
      <c r="EE282" s="41"/>
      <c r="EF282" s="41"/>
      <c r="EG282" s="41"/>
      <c r="EH282" s="41"/>
      <c r="EI282" s="41"/>
      <c r="EJ282" s="41"/>
      <c r="EK282" s="41"/>
      <c r="EL282" s="41"/>
      <c r="EM282" s="41"/>
      <c r="EN282" s="41"/>
      <c r="EO282" s="41"/>
      <c r="EP282" s="41"/>
      <c r="EQ282" s="41"/>
      <c r="ER282" s="41"/>
      <c r="ES282" s="41"/>
      <c r="ET282" s="41"/>
      <c r="EU282" s="41"/>
      <c r="EV282" s="41"/>
      <c r="EW282" s="41"/>
      <c r="EX282" s="41"/>
      <c r="EY282" s="41"/>
      <c r="EZ282" s="41"/>
      <c r="FA282" s="41"/>
      <c r="FB282" s="41"/>
      <c r="FC282" s="41"/>
      <c r="FD282" s="41"/>
      <c r="FE282" s="41"/>
      <c r="FF282" s="41"/>
      <c r="FG282" s="41"/>
      <c r="FH282" s="41"/>
      <c r="FI282" s="41"/>
      <c r="FJ282" s="41"/>
      <c r="FK282" s="41"/>
      <c r="FL282" s="41"/>
      <c r="FM282" s="41"/>
      <c r="FN282" s="41"/>
      <c r="FO282" s="41"/>
      <c r="FP282" s="41"/>
      <c r="FQ282" s="41"/>
      <c r="FR282" s="41"/>
      <c r="FS282" s="41"/>
      <c r="FT282" s="41"/>
      <c r="FU282" s="41"/>
      <c r="FV282" s="41"/>
      <c r="FW282" s="41"/>
      <c r="FX282" s="41"/>
      <c r="FY282" s="41"/>
      <c r="FZ282" s="41"/>
      <c r="GA282" s="41"/>
      <c r="GB282" s="41"/>
      <c r="GC282" s="41"/>
      <c r="GD282" s="41"/>
      <c r="GE282" s="41"/>
      <c r="GF282" s="41"/>
      <c r="GG282" s="41"/>
      <c r="GH282" s="41"/>
      <c r="GI282" s="41"/>
      <c r="GJ282" s="41"/>
      <c r="GK282" s="41"/>
    </row>
    <row r="283" spans="1:193" s="27" customFormat="1" ht="29.45" customHeight="1">
      <c r="A283" s="24"/>
      <c r="B283" s="12"/>
      <c r="C283" s="12"/>
      <c r="D283" s="14"/>
      <c r="E283" s="15"/>
      <c r="F283" s="15"/>
      <c r="G283" s="23"/>
      <c r="H283" s="22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1"/>
      <c r="DI283" s="41"/>
      <c r="DJ283" s="41"/>
      <c r="DK283" s="41"/>
      <c r="DL283" s="41"/>
      <c r="DM283" s="41"/>
      <c r="DN283" s="41"/>
      <c r="DO283" s="41"/>
      <c r="DP283" s="41"/>
      <c r="DQ283" s="41"/>
      <c r="DR283" s="41"/>
      <c r="DS283" s="41"/>
      <c r="DT283" s="41"/>
      <c r="DU283" s="41"/>
      <c r="DV283" s="41"/>
      <c r="DW283" s="41"/>
      <c r="DX283" s="41"/>
      <c r="DY283" s="41"/>
      <c r="DZ283" s="41"/>
      <c r="EA283" s="41"/>
      <c r="EB283" s="41"/>
      <c r="EC283" s="41"/>
      <c r="ED283" s="41"/>
      <c r="EE283" s="41"/>
      <c r="EF283" s="41"/>
      <c r="EG283" s="41"/>
      <c r="EH283" s="41"/>
      <c r="EI283" s="41"/>
      <c r="EJ283" s="41"/>
      <c r="EK283" s="41"/>
      <c r="EL283" s="41"/>
      <c r="EM283" s="41"/>
      <c r="EN283" s="41"/>
      <c r="EO283" s="41"/>
      <c r="EP283" s="41"/>
      <c r="EQ283" s="41"/>
      <c r="ER283" s="41"/>
      <c r="ES283" s="41"/>
      <c r="ET283" s="41"/>
      <c r="EU283" s="41"/>
      <c r="EV283" s="41"/>
      <c r="EW283" s="41"/>
      <c r="EX283" s="41"/>
      <c r="EY283" s="41"/>
      <c r="EZ283" s="41"/>
      <c r="FA283" s="41"/>
      <c r="FB283" s="41"/>
      <c r="FC283" s="41"/>
      <c r="FD283" s="41"/>
      <c r="FE283" s="41"/>
      <c r="FF283" s="41"/>
      <c r="FG283" s="41"/>
      <c r="FH283" s="41"/>
      <c r="FI283" s="41"/>
      <c r="FJ283" s="41"/>
      <c r="FK283" s="41"/>
      <c r="FL283" s="41"/>
      <c r="FM283" s="41"/>
      <c r="FN283" s="41"/>
      <c r="FO283" s="41"/>
      <c r="FP283" s="41"/>
      <c r="FQ283" s="41"/>
      <c r="FR283" s="41"/>
      <c r="FS283" s="41"/>
      <c r="FT283" s="41"/>
      <c r="FU283" s="41"/>
      <c r="FV283" s="41"/>
      <c r="FW283" s="41"/>
      <c r="FX283" s="41"/>
      <c r="FY283" s="41"/>
      <c r="FZ283" s="41"/>
      <c r="GA283" s="41"/>
      <c r="GB283" s="41"/>
      <c r="GC283" s="41"/>
      <c r="GD283" s="41"/>
      <c r="GE283" s="41"/>
      <c r="GF283" s="41"/>
      <c r="GG283" s="41"/>
      <c r="GH283" s="41"/>
      <c r="GI283" s="41"/>
      <c r="GJ283" s="41"/>
      <c r="GK283" s="41"/>
    </row>
    <row r="284" spans="1:193" s="19" customFormat="1" ht="29.45" customHeight="1">
      <c r="A284" s="24"/>
      <c r="B284" s="12"/>
      <c r="C284" s="12"/>
      <c r="D284" s="14"/>
      <c r="E284" s="14"/>
      <c r="F284" s="32"/>
      <c r="G284" s="29" t="s">
        <v>372</v>
      </c>
      <c r="H284" s="30">
        <f>SUM(H231:H281)</f>
        <v>0</v>
      </c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25"/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25"/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25"/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25"/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P284" s="25"/>
      <c r="FQ284" s="25"/>
      <c r="FR284" s="25"/>
      <c r="FS284" s="25"/>
      <c r="FT284" s="25"/>
      <c r="FU284" s="25"/>
      <c r="FV284" s="25"/>
      <c r="FW284" s="25"/>
      <c r="FX284" s="25"/>
      <c r="FY284" s="25"/>
      <c r="FZ284" s="25"/>
      <c r="GA284" s="25"/>
      <c r="GB284" s="25"/>
      <c r="GC284" s="25"/>
      <c r="GD284" s="25"/>
      <c r="GE284" s="25"/>
      <c r="GF284" s="25"/>
      <c r="GG284" s="25"/>
      <c r="GH284" s="25"/>
      <c r="GI284" s="25"/>
      <c r="GJ284" s="25"/>
      <c r="GK284" s="25"/>
    </row>
    <row r="285" spans="1:193" s="19" customFormat="1" ht="29.45" customHeight="1">
      <c r="A285" s="24"/>
      <c r="B285" s="12"/>
      <c r="C285" s="12"/>
      <c r="D285" s="14"/>
      <c r="E285" s="14"/>
      <c r="F285" s="32"/>
      <c r="G285" s="29"/>
      <c r="H285" s="30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/>
      <c r="DG285" s="25"/>
      <c r="DH285" s="25"/>
      <c r="DI285" s="25"/>
      <c r="DJ285" s="25"/>
      <c r="DK285" s="25"/>
      <c r="DL285" s="25"/>
      <c r="DM285" s="25"/>
      <c r="DN285" s="25"/>
      <c r="DO285" s="25"/>
      <c r="DP285" s="25"/>
      <c r="DQ285" s="25"/>
      <c r="DR285" s="25"/>
      <c r="DS285" s="25"/>
      <c r="DT285" s="25"/>
      <c r="DU285" s="25"/>
      <c r="DV285" s="25"/>
      <c r="DW285" s="25"/>
      <c r="DX285" s="25"/>
      <c r="DY285" s="25"/>
      <c r="DZ285" s="25"/>
      <c r="EA285" s="25"/>
      <c r="EB285" s="25"/>
      <c r="EC285" s="25"/>
      <c r="ED285" s="25"/>
      <c r="EE285" s="25"/>
      <c r="EF285" s="25"/>
      <c r="EG285" s="25"/>
      <c r="EH285" s="25"/>
      <c r="EI285" s="25"/>
      <c r="EJ285" s="25"/>
      <c r="EK285" s="25"/>
      <c r="EL285" s="25"/>
      <c r="EM285" s="25"/>
      <c r="EN285" s="25"/>
      <c r="EO285" s="25"/>
      <c r="EP285" s="25"/>
      <c r="EQ285" s="25"/>
      <c r="ER285" s="25"/>
      <c r="ES285" s="25"/>
      <c r="ET285" s="25"/>
      <c r="EU285" s="25"/>
      <c r="EV285" s="25"/>
      <c r="EW285" s="25"/>
      <c r="EX285" s="25"/>
      <c r="EY285" s="25"/>
      <c r="EZ285" s="25"/>
      <c r="FA285" s="25"/>
      <c r="FB285" s="25"/>
      <c r="FC285" s="25"/>
      <c r="FD285" s="25"/>
      <c r="FE285" s="25"/>
      <c r="FF285" s="25"/>
      <c r="FG285" s="25"/>
      <c r="FH285" s="25"/>
      <c r="FI285" s="25"/>
      <c r="FJ285" s="25"/>
      <c r="FK285" s="25"/>
      <c r="FL285" s="25"/>
      <c r="FM285" s="25"/>
      <c r="FN285" s="25"/>
      <c r="FO285" s="25"/>
      <c r="FP285" s="25"/>
      <c r="FQ285" s="25"/>
      <c r="FR285" s="25"/>
      <c r="FS285" s="25"/>
      <c r="FT285" s="25"/>
      <c r="FU285" s="25"/>
      <c r="FV285" s="25"/>
      <c r="FW285" s="25"/>
      <c r="FX285" s="25"/>
      <c r="FY285" s="25"/>
      <c r="FZ285" s="25"/>
      <c r="GA285" s="25"/>
      <c r="GB285" s="25"/>
      <c r="GC285" s="25"/>
      <c r="GD285" s="25"/>
      <c r="GE285" s="25"/>
      <c r="GF285" s="25"/>
      <c r="GG285" s="25"/>
      <c r="GH285" s="25"/>
      <c r="GI285" s="25"/>
      <c r="GJ285" s="25"/>
      <c r="GK285" s="25"/>
    </row>
    <row r="286" spans="1:193" s="62" customFormat="1" ht="35.450000000000003" customHeight="1">
      <c r="A286" s="24"/>
      <c r="B286" s="12"/>
      <c r="C286" s="16"/>
      <c r="D286" s="14"/>
      <c r="E286" s="16"/>
      <c r="F286" s="32"/>
      <c r="G286" s="59" t="s">
        <v>373</v>
      </c>
      <c r="H286" s="60">
        <f>H69+H119+H150+H182+H202+H229+H284</f>
        <v>0</v>
      </c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  <c r="BE286" s="61"/>
      <c r="BF286" s="61"/>
      <c r="BG286" s="61"/>
      <c r="BH286" s="61"/>
      <c r="BI286" s="61"/>
      <c r="BJ286" s="61"/>
      <c r="BK286" s="61"/>
      <c r="BL286" s="61"/>
      <c r="BM286" s="61"/>
      <c r="BN286" s="61"/>
      <c r="BO286" s="61"/>
      <c r="BP286" s="61"/>
      <c r="BQ286" s="61"/>
      <c r="BR286" s="61"/>
      <c r="BS286" s="61"/>
      <c r="BT286" s="61"/>
      <c r="BU286" s="61"/>
      <c r="BV286" s="61"/>
      <c r="BW286" s="61"/>
      <c r="BX286" s="61"/>
      <c r="BY286" s="61"/>
      <c r="BZ286" s="61"/>
      <c r="CA286" s="61"/>
      <c r="CB286" s="61"/>
      <c r="CC286" s="61"/>
      <c r="CD286" s="61"/>
      <c r="CE286" s="61"/>
      <c r="CF286" s="61"/>
      <c r="CG286" s="61"/>
      <c r="CH286" s="61"/>
      <c r="CI286" s="61"/>
      <c r="CJ286" s="61"/>
      <c r="CK286" s="61"/>
      <c r="CL286" s="61"/>
      <c r="CM286" s="61"/>
      <c r="CN286" s="61"/>
      <c r="CO286" s="61"/>
      <c r="CP286" s="61"/>
      <c r="CQ286" s="61"/>
      <c r="CR286" s="61"/>
      <c r="CS286" s="61"/>
      <c r="CT286" s="61"/>
      <c r="CU286" s="61"/>
      <c r="CV286" s="61"/>
      <c r="CW286" s="61"/>
      <c r="CX286" s="61"/>
      <c r="CY286" s="61"/>
      <c r="CZ286" s="61"/>
      <c r="DA286" s="61"/>
      <c r="DB286" s="61"/>
      <c r="DC286" s="61"/>
      <c r="DD286" s="61"/>
      <c r="DE286" s="61"/>
      <c r="DF286" s="61"/>
      <c r="DG286" s="61"/>
      <c r="DH286" s="61"/>
      <c r="DI286" s="61"/>
      <c r="DJ286" s="61"/>
      <c r="DK286" s="61"/>
      <c r="DL286" s="61"/>
      <c r="DM286" s="61"/>
      <c r="DN286" s="61"/>
      <c r="DO286" s="61"/>
      <c r="DP286" s="61"/>
      <c r="DQ286" s="61"/>
      <c r="DR286" s="61"/>
      <c r="DS286" s="61"/>
      <c r="DT286" s="61"/>
      <c r="DU286" s="61"/>
      <c r="DV286" s="61"/>
      <c r="DW286" s="61"/>
      <c r="DX286" s="61"/>
      <c r="DY286" s="61"/>
      <c r="DZ286" s="61"/>
      <c r="EA286" s="61"/>
      <c r="EB286" s="61"/>
      <c r="EC286" s="61"/>
      <c r="ED286" s="61"/>
      <c r="EE286" s="61"/>
      <c r="EF286" s="61"/>
      <c r="EG286" s="61"/>
      <c r="EH286" s="61"/>
      <c r="EI286" s="61"/>
      <c r="EJ286" s="61"/>
      <c r="EK286" s="61"/>
      <c r="EL286" s="61"/>
      <c r="EM286" s="61"/>
      <c r="EN286" s="61"/>
      <c r="EO286" s="61"/>
      <c r="EP286" s="61"/>
      <c r="EQ286" s="61"/>
      <c r="ER286" s="61"/>
      <c r="ES286" s="61"/>
      <c r="ET286" s="61"/>
      <c r="EU286" s="61"/>
      <c r="EV286" s="61"/>
      <c r="EW286" s="61"/>
      <c r="EX286" s="61"/>
      <c r="EY286" s="61"/>
      <c r="EZ286" s="61"/>
      <c r="FA286" s="61"/>
      <c r="FB286" s="61"/>
      <c r="FC286" s="61"/>
      <c r="FD286" s="61"/>
      <c r="FE286" s="61"/>
      <c r="FF286" s="61"/>
      <c r="FG286" s="61"/>
      <c r="FH286" s="61"/>
      <c r="FI286" s="61"/>
      <c r="FJ286" s="61"/>
      <c r="FK286" s="61"/>
      <c r="FL286" s="61"/>
      <c r="FM286" s="61"/>
      <c r="FN286" s="61"/>
      <c r="FO286" s="61"/>
      <c r="FP286" s="61"/>
      <c r="FQ286" s="61"/>
      <c r="FR286" s="61"/>
      <c r="FS286" s="61"/>
      <c r="FT286" s="61"/>
      <c r="FU286" s="61"/>
      <c r="FV286" s="61"/>
      <c r="FW286" s="61"/>
      <c r="FX286" s="61"/>
      <c r="FY286" s="61"/>
      <c r="FZ286" s="61"/>
      <c r="GA286" s="61"/>
      <c r="GB286" s="61"/>
      <c r="GC286" s="61"/>
      <c r="GD286" s="61"/>
      <c r="GE286" s="61"/>
      <c r="GF286" s="61"/>
      <c r="GG286" s="61"/>
      <c r="GH286" s="61"/>
      <c r="GI286" s="61"/>
      <c r="GJ286" s="61"/>
      <c r="GK286" s="61"/>
    </row>
    <row r="287" spans="1:193" ht="36.75" customHeight="1">
      <c r="A287" s="63"/>
      <c r="C287" s="12" t="s">
        <v>427</v>
      </c>
      <c r="F287" s="66" t="s">
        <v>374</v>
      </c>
      <c r="G287" s="67">
        <v>0.16</v>
      </c>
      <c r="H287" s="60">
        <f>H286*G287</f>
        <v>0</v>
      </c>
    </row>
    <row r="288" spans="1:193" ht="36.75" customHeight="1" thickBot="1">
      <c r="A288" s="68"/>
      <c r="B288" s="69"/>
      <c r="C288" s="70"/>
      <c r="D288" s="71"/>
      <c r="E288" s="71"/>
      <c r="F288" s="70"/>
      <c r="G288" s="72" t="s">
        <v>375</v>
      </c>
      <c r="H288" s="73">
        <f>H287+H286</f>
        <v>0</v>
      </c>
    </row>
    <row r="289" spans="1:218" ht="30.75" customHeight="1">
      <c r="A289" s="74"/>
      <c r="B289" s="75"/>
      <c r="C289" s="3"/>
      <c r="D289" s="76"/>
      <c r="E289" s="3"/>
      <c r="F289" s="3"/>
      <c r="G289" s="3"/>
      <c r="H289" s="77"/>
    </row>
    <row r="290" spans="1:218" s="3" customFormat="1" ht="30.75" customHeight="1">
      <c r="A290" s="74"/>
      <c r="B290" s="75"/>
      <c r="D290" s="76"/>
      <c r="E290" s="78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</row>
    <row r="291" spans="1:218" s="3" customFormat="1">
      <c r="A291" s="74"/>
      <c r="B291" s="75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</row>
  </sheetData>
  <mergeCells count="12">
    <mergeCell ref="A9:C10"/>
    <mergeCell ref="A11:A14"/>
    <mergeCell ref="B11:B14"/>
    <mergeCell ref="C11:C14"/>
    <mergeCell ref="D11:D14"/>
    <mergeCell ref="H11:H14"/>
    <mergeCell ref="D1:F8"/>
    <mergeCell ref="G1:H4"/>
    <mergeCell ref="G8:H8"/>
    <mergeCell ref="E11:E14"/>
    <mergeCell ref="F11:F14"/>
    <mergeCell ref="G11:G14"/>
  </mergeCells>
  <printOptions horizontalCentered="1"/>
  <pageMargins left="0.7" right="0.7" top="0.75" bottom="0.75" header="0.3" footer="0.3"/>
  <pageSetup scale="29" fitToHeight="0" orientation="landscape" horizontalDpi="300" verticalDpi="300" r:id="rId1"/>
  <headerFooter alignWithMargins="0">
    <oddFooter>&amp;L&amp;24C. Gustavo Tamay Tuz
Residente&amp;C&amp;24Ing. Luis Alfonso Dzul Cruz
Encargado de la Residencia General de Carreteras Federales
Página   &amp;P&amp;R&amp;24Ing. Guido Mendiburu Solis
Subdirector de Obras
MP-210-PR02-P01-F45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E-7 (ESCÉNICA)</vt:lpstr>
      <vt:lpstr>'E-7 (ESCÉNICA)'!Área_de_impresión</vt:lpstr>
      <vt:lpstr>'E-7 (ESCÉNICA)'!C_</vt:lpstr>
      <vt:lpstr>'E-7 (ESCÉNICA)'!Títulos_a_imprimir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</dc:creator>
  <cp:lastModifiedBy>SCT</cp:lastModifiedBy>
  <cp:lastPrinted>2013-02-15T00:24:19Z</cp:lastPrinted>
  <dcterms:created xsi:type="dcterms:W3CDTF">2012-06-20T15:27:00Z</dcterms:created>
  <dcterms:modified xsi:type="dcterms:W3CDTF">2013-03-09T13:20:09Z</dcterms:modified>
</cp:coreProperties>
</file>