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-120" windowWidth="6840" windowHeight="8235"/>
  </bookViews>
  <sheets>
    <sheet name=" CATALOGO E-7  DEL 27-33" sheetId="12" r:id="rId1"/>
    <sheet name="CATALOGO-2 no usar" sheetId="7" state="hidden" r:id="rId2"/>
  </sheets>
  <definedNames>
    <definedName name="area" localSheetId="0">' CATALOGO E-7  DEL 27-33'!$D$130</definedName>
    <definedName name="area" localSheetId="1">'CATALOGO-2 no usar'!$E$252</definedName>
    <definedName name="area">#REF!</definedName>
    <definedName name="_xlnm.Print_Area" localSheetId="0">' CATALOGO E-7  DEL 27-33'!$A$1:$H$145</definedName>
    <definedName name="_xlnm.Print_Area" localSheetId="1">'CATALOGO-2 no usar'!$A$1:$H$238</definedName>
    <definedName name="area2" localSheetId="0">' CATALOGO E-7  DEL 27-33'!$D$128</definedName>
    <definedName name="area2" localSheetId="1">'CATALOGO-2 no usar'!$E$250</definedName>
    <definedName name="area2">#REF!</definedName>
    <definedName name="_xlnm.Print_Titles" localSheetId="0">' CATALOGO E-7  DEL 27-33'!$1:$14</definedName>
    <definedName name="_xlnm.Print_Titles" localSheetId="1">'CATALOGO-2 no usar'!$1:$9</definedName>
  </definedNames>
  <calcPr calcId="145621"/>
</workbook>
</file>

<file path=xl/calcChain.xml><?xml version="1.0" encoding="utf-8"?>
<calcChain xmlns="http://schemas.openxmlformats.org/spreadsheetml/2006/main">
  <c r="H50" i="12"/>
  <c r="H54"/>
  <c r="H140"/>
  <c r="H139"/>
  <c r="H138"/>
  <c r="H136"/>
  <c r="H135"/>
  <c r="H134"/>
  <c r="H132"/>
  <c r="H131"/>
  <c r="H130"/>
  <c r="H129"/>
  <c r="H128"/>
  <c r="H127"/>
  <c r="H126"/>
  <c r="H125"/>
  <c r="H124"/>
  <c r="H123"/>
  <c r="H122"/>
  <c r="H121"/>
  <c r="H120"/>
  <c r="H119"/>
  <c r="H118"/>
  <c r="H117"/>
  <c r="H115"/>
  <c r="H114"/>
  <c r="H111"/>
  <c r="H110"/>
  <c r="H108"/>
  <c r="E107"/>
  <c r="H107" s="1"/>
  <c r="E106"/>
  <c r="H106" s="1"/>
  <c r="H104"/>
  <c r="H103"/>
  <c r="H102"/>
  <c r="H101"/>
  <c r="E100"/>
  <c r="H100" s="1"/>
  <c r="E99"/>
  <c r="H99" s="1"/>
  <c r="H96"/>
  <c r="H95"/>
  <c r="H94"/>
  <c r="H93"/>
  <c r="H90"/>
  <c r="H88"/>
  <c r="E81"/>
  <c r="H81" s="1"/>
  <c r="H79"/>
  <c r="E77"/>
  <c r="H77" s="1"/>
  <c r="H76"/>
  <c r="H73"/>
  <c r="H72"/>
  <c r="H70"/>
  <c r="H65"/>
  <c r="H64"/>
  <c r="H63"/>
  <c r="H62"/>
  <c r="H60"/>
  <c r="H57"/>
  <c r="H56"/>
  <c r="H55"/>
  <c r="H51"/>
  <c r="H49"/>
  <c r="H48"/>
  <c r="H47"/>
  <c r="H44"/>
  <c r="H43"/>
  <c r="H37"/>
  <c r="H34"/>
  <c r="H33"/>
  <c r="H32"/>
  <c r="H29"/>
  <c r="H28"/>
  <c r="H26"/>
  <c r="H24"/>
  <c r="H20"/>
  <c r="A20"/>
  <c r="A24" s="1"/>
  <c r="A26" s="1"/>
  <c r="A28" s="1"/>
  <c r="A29" s="1"/>
  <c r="A30" s="1"/>
  <c r="A32" s="1"/>
  <c r="A33" s="1"/>
  <c r="A34" s="1"/>
  <c r="A37" s="1"/>
  <c r="A42" s="1"/>
  <c r="A43" s="1"/>
  <c r="A47" s="1"/>
  <c r="A48" s="1"/>
  <c r="A49" s="1"/>
  <c r="A50" s="1"/>
  <c r="A51" s="1"/>
  <c r="A54" s="1"/>
  <c r="A55" s="1"/>
  <c r="A56" s="1"/>
  <c r="A57" s="1"/>
  <c r="A60" s="1"/>
  <c r="H17"/>
  <c r="A74" i="7"/>
  <c r="A15"/>
  <c r="A19" s="1"/>
  <c r="A22" s="1"/>
  <c r="A26" s="1"/>
  <c r="A31" s="1"/>
  <c r="A32" s="1"/>
  <c r="A33" s="1"/>
  <c r="A36" s="1"/>
  <c r="A37" s="1"/>
  <c r="A62" i="12" l="1"/>
  <c r="A63" s="1"/>
  <c r="A64" s="1"/>
  <c r="A65" s="1"/>
  <c r="A70" s="1"/>
  <c r="A72" s="1"/>
  <c r="A73" s="1"/>
  <c r="A76" s="1"/>
  <c r="A77" s="1"/>
  <c r="A80" s="1"/>
  <c r="A81" s="1"/>
  <c r="A88" s="1"/>
  <c r="A90" s="1"/>
  <c r="A93" s="1"/>
  <c r="A94" s="1"/>
  <c r="A95" s="1"/>
  <c r="A96" s="1"/>
  <c r="A99" s="1"/>
  <c r="A100" s="1"/>
  <c r="A101" s="1"/>
  <c r="A102" s="1"/>
  <c r="A39" i="7"/>
  <c r="A40" s="1"/>
  <c r="A41"/>
  <c r="A44" s="1"/>
  <c r="A50" s="1"/>
  <c r="A52" s="1"/>
  <c r="A55" s="1"/>
  <c r="A57" s="1"/>
  <c r="A58" s="1"/>
  <c r="A63" s="1"/>
  <c r="A64" s="1"/>
  <c r="A65" s="1"/>
  <c r="A69" s="1"/>
  <c r="A75" s="1"/>
  <c r="A76" s="1"/>
  <c r="A77" s="1"/>
  <c r="A82" s="1"/>
  <c r="A84" s="1"/>
  <c r="A86" s="1"/>
  <c r="A87" s="1"/>
  <c r="A88" s="1"/>
  <c r="A89" s="1"/>
  <c r="A97" s="1"/>
  <c r="A102" s="1"/>
  <c r="A103" s="1"/>
  <c r="A104" s="1"/>
  <c r="A105" s="1"/>
  <c r="A108" s="1"/>
  <c r="A111" s="1"/>
  <c r="A113" s="1"/>
  <c r="A115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9" s="1"/>
  <c r="A146" s="1"/>
  <c r="A152" s="1"/>
  <c r="A156" s="1"/>
  <c r="A158" s="1"/>
  <c r="A160" s="1"/>
  <c r="A162" s="1"/>
  <c r="A163" s="1"/>
  <c r="A164" s="1"/>
  <c r="H142" i="12"/>
  <c r="H143"/>
  <c r="H144" s="1"/>
  <c r="A166" i="7" l="1"/>
  <c r="A170" s="1"/>
  <c r="A171" s="1"/>
  <c r="A165"/>
  <c r="A167" s="1"/>
  <c r="A103" i="12"/>
  <c r="A104" s="1"/>
  <c r="A106" s="1"/>
  <c r="A107" s="1"/>
  <c r="A108" s="1"/>
  <c r="A110" s="1"/>
  <c r="A111" l="1"/>
  <c r="A114"/>
  <c r="A115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4" s="1"/>
  <c r="A135" s="1"/>
  <c r="A136" s="1"/>
  <c r="A138" s="1"/>
  <c r="A139" s="1"/>
  <c r="A140" s="1"/>
  <c r="A175" i="7"/>
  <c r="A176" s="1"/>
  <c r="A177" s="1"/>
  <c r="A178" s="1"/>
  <c r="A179" s="1"/>
  <c r="A180" s="1"/>
  <c r="A181" s="1"/>
  <c r="A182" s="1"/>
  <c r="A183" s="1"/>
  <c r="A185" s="1"/>
  <c r="A186" s="1"/>
  <c r="A187" s="1"/>
  <c r="A189" s="1"/>
  <c r="A190" s="1"/>
  <c r="A191" s="1"/>
  <c r="A192" s="1"/>
  <c r="A172"/>
  <c r="A173" s="1"/>
  <c r="A174" s="1"/>
  <c r="A195" l="1"/>
  <c r="A194"/>
  <c r="A201" l="1"/>
  <c r="A203" s="1"/>
  <c r="A204" s="1"/>
  <c r="A196"/>
  <c r="A193" s="1"/>
  <c r="A198" s="1"/>
  <c r="A205" l="1"/>
  <c r="A199"/>
  <c r="A206" s="1"/>
  <c r="A213" l="1"/>
  <c r="A208"/>
  <c r="A207"/>
  <c r="A214" l="1"/>
  <c r="A215" s="1"/>
  <c r="A216" s="1"/>
  <c r="A218" s="1"/>
  <c r="A219" s="1"/>
  <c r="A220" s="1"/>
  <c r="A224" s="1"/>
  <c r="A225" s="1"/>
  <c r="A209" s="1"/>
  <c r="A210" s="1"/>
  <c r="A211" s="1"/>
  <c r="A228" s="1"/>
  <c r="A229" s="1"/>
  <c r="A230" s="1"/>
  <c r="A222"/>
  <c r="A223" s="1"/>
  <c r="A236" l="1"/>
  <c r="A237" s="1"/>
  <c r="A232"/>
  <c r="A233" s="1"/>
  <c r="A238" s="1"/>
</calcChain>
</file>

<file path=xl/sharedStrings.xml><?xml version="1.0" encoding="utf-8"?>
<sst xmlns="http://schemas.openxmlformats.org/spreadsheetml/2006/main" count="798" uniqueCount="424">
  <si>
    <t>No.</t>
  </si>
  <si>
    <t>INCISO</t>
  </si>
  <si>
    <t>DESCRIPCIÓN</t>
  </si>
  <si>
    <t>UNIDAD</t>
  </si>
  <si>
    <t>CANTIDAD</t>
  </si>
  <si>
    <t xml:space="preserve">P. U. </t>
  </si>
  <si>
    <t>IMPORTE</t>
  </si>
  <si>
    <t>ha</t>
  </si>
  <si>
    <t>m3</t>
  </si>
  <si>
    <t>DESMONTE</t>
  </si>
  <si>
    <t>TERRAPLENES</t>
  </si>
  <si>
    <t>Para noventa por ciento (90%)</t>
  </si>
  <si>
    <t>Para noventa y cinco por ciento (95%)</t>
  </si>
  <si>
    <t>Para cien por ciento (100%) en capa subrasante</t>
  </si>
  <si>
    <t>EXCAVACIÓN PARA ESTRUCTURAS</t>
  </si>
  <si>
    <t>Excavado, por unidad de obra terminada, cualesquiera que sean</t>
  </si>
  <si>
    <t>CONCRETO HIDRÁULICO</t>
  </si>
  <si>
    <t>Concreto hidráulico, por unidad de obra terminada</t>
  </si>
  <si>
    <t>ACERO PARA CONCRETO HIDRÁULICO</t>
  </si>
  <si>
    <t>kg</t>
  </si>
  <si>
    <t>m2</t>
  </si>
  <si>
    <t>Emulsión asfáltica cationica para riego de impregnación</t>
  </si>
  <si>
    <t>lt</t>
  </si>
  <si>
    <t>pza</t>
  </si>
  <si>
    <t>RELLENOS</t>
  </si>
  <si>
    <t>DEMOLICIONES</t>
  </si>
  <si>
    <t>Recubrimiento de superficies, por unidad de obra terminada.</t>
  </si>
  <si>
    <t>m</t>
  </si>
  <si>
    <t>Flechas sobre el pavimento, color blanco</t>
  </si>
  <si>
    <t>De recomendación (SIR)</t>
  </si>
  <si>
    <t>Obras y dispositivos diversos:</t>
  </si>
  <si>
    <t>Señales restrictivas</t>
  </si>
  <si>
    <t>Defensas metálicas de lámina galvanizada tipo AASTHO  M - 180,</t>
  </si>
  <si>
    <t>incluyendo sus accesorios, por unidad de obra terminada</t>
  </si>
  <si>
    <t>De mamposterías :</t>
  </si>
  <si>
    <t>De tercera clase :</t>
  </si>
  <si>
    <t>Seca</t>
  </si>
  <si>
    <t>Para la protección de las obras de drenaje, por unidad de</t>
  </si>
  <si>
    <t xml:space="preserve">CORTES </t>
  </si>
  <si>
    <t>Cuando el material se desperdicie</t>
  </si>
  <si>
    <t>De terraplenes adicionados con sus cuñas de sobreancho:</t>
  </si>
  <si>
    <t xml:space="preserve">Arrope de los taludes de los terraplenes con el material obtenido </t>
  </si>
  <si>
    <t>de despalmes y excavaciones de caja para desplante de los</t>
  </si>
  <si>
    <t>En cortes y adicionales abajo de la subrasante:</t>
  </si>
  <si>
    <t>Del banco que elija el contratista (incluyendo acarreos)</t>
  </si>
  <si>
    <t>PRECIO UNITARIO CON LETRA</t>
  </si>
  <si>
    <t>RIEGO DE SELLO</t>
  </si>
  <si>
    <t>RIEGO DE IMPREGNACIÓN</t>
  </si>
  <si>
    <t>Abriendo cajas para desplante de terraplenes:</t>
  </si>
  <si>
    <t>De terraplenes de relleno para formar la subrasante en los cortes</t>
  </si>
  <si>
    <t>en que se haya ordenado excavación adicional :</t>
  </si>
  <si>
    <t>Excavación de escalones de liga en los taludes de los terraplenes</t>
  </si>
  <si>
    <t>Formación de la parte de los terraplenes y de sus cuñas de sobreancho,</t>
  </si>
  <si>
    <t xml:space="preserve">De concreto hidráulico </t>
  </si>
  <si>
    <t>Reforzado</t>
  </si>
  <si>
    <t xml:space="preserve">Base Hidráulica compactada al cien por ciento (100%) </t>
  </si>
  <si>
    <t>SUB-BASE Y BASES</t>
  </si>
  <si>
    <t>OD-7 Vialetas</t>
  </si>
  <si>
    <t xml:space="preserve">existentes, por unidad de obra terminada </t>
  </si>
  <si>
    <t>Varillas de límite elástico igual o mayor de 4,000 kg/cm2</t>
  </si>
  <si>
    <t>C A R R E T E R A :</t>
  </si>
  <si>
    <t>Compactado al noventa y cinco por ciento (95%)</t>
  </si>
  <si>
    <t>SID-13 de 244  x 420 cm, bandera sencilla</t>
  </si>
  <si>
    <t>Señales preventivas:</t>
  </si>
  <si>
    <t>SII-14 de 30 x 120 cm con escudo</t>
  </si>
  <si>
    <t>SII-15 de 30 x 76 cm sin escudo</t>
  </si>
  <si>
    <t>obra terminada</t>
  </si>
  <si>
    <t>colado en seco:</t>
  </si>
  <si>
    <t>N.CTR.CAR.1.02.003</t>
  </si>
  <si>
    <t>Excavación para canales de entrada y salida, cualesquiera que sean su clasificación</t>
  </si>
  <si>
    <t xml:space="preserve"> y profundidad, por unidad de obra terminada.</t>
  </si>
  <si>
    <t>Mampostería de tercera clase, por unidad de obra terminada</t>
  </si>
  <si>
    <t>Zampeado</t>
  </si>
  <si>
    <t>N.CTR.CAR.1.02.001</t>
  </si>
  <si>
    <t>N.CTR.CAR.1.02.002</t>
  </si>
  <si>
    <t>CARPETAS ASFÁLTICAS CON MEZCLA EN CALIENTE</t>
  </si>
  <si>
    <t xml:space="preserve">Del banco que elija el contratista (incluyendo acarreos) </t>
  </si>
  <si>
    <t>Rayado Enérgico sobre la superficie de la carpeta actual</t>
  </si>
  <si>
    <t>Bacheo de caja en la superficie del cuerpo actual, por unidad de obra terminada</t>
  </si>
  <si>
    <t>Materiales asfálticos, por unidad de obra terminada</t>
  </si>
  <si>
    <t>De pavimento</t>
  </si>
  <si>
    <t xml:space="preserve">Desmonte, por unidad de obra terminada </t>
  </si>
  <si>
    <t>Despalmes, desperdiciando el material, por unidad de obra terminada</t>
  </si>
  <si>
    <t xml:space="preserve">Excavaciones, por unidad de obra terminada </t>
  </si>
  <si>
    <t xml:space="preserve">Formación y compactación, por unidad de obra terminada </t>
  </si>
  <si>
    <t>construidas con material no compactable, por unidad de obra terminada</t>
  </si>
  <si>
    <t>terraplenes, por unidad de obra terminada</t>
  </si>
  <si>
    <t>su clasificación y profundidad</t>
  </si>
  <si>
    <t>Acero de refuerzo, por unidad de obra terminada</t>
  </si>
  <si>
    <t>Demoliciones, por unidad de obra terminada</t>
  </si>
  <si>
    <t xml:space="preserve"> De 2 crestas, sencilla</t>
  </si>
  <si>
    <t xml:space="preserve"> De 3 crestas, sencilla</t>
  </si>
  <si>
    <t>N.CTR.CAR.1.07.001</t>
  </si>
  <si>
    <t>N.CTR.CAR.1.07.005</t>
  </si>
  <si>
    <t>N.CTR.CAR.1.07.007</t>
  </si>
  <si>
    <t>N.CTR.CAR.1.07.004</t>
  </si>
  <si>
    <t>N.CTR.CAR.1.01.007</t>
  </si>
  <si>
    <t>N.CTR.CAR.1.01.005</t>
  </si>
  <si>
    <t>N.CTR.CAR.1.07.009</t>
  </si>
  <si>
    <t>N.CTR.CAR.1.01.001</t>
  </si>
  <si>
    <t>N.CTR.CAR.1.01.002</t>
  </si>
  <si>
    <t>N.CTR.CAR.1.01.003</t>
  </si>
  <si>
    <t>N.CTR.CAR.1.01.004</t>
  </si>
  <si>
    <t>N.CTR.CAR.1.02.013</t>
  </si>
  <si>
    <t>OD-5 de 30 x 122 cm (Indicadores de obstáculos)</t>
  </si>
  <si>
    <t>OD-5 de 60 x 122 cm (Indicadores de obstáculos)</t>
  </si>
  <si>
    <t xml:space="preserve">DESPALMES  </t>
  </si>
  <si>
    <t>AFINE DE TALUDES</t>
  </si>
  <si>
    <t>N.CTR.CAR.1.02.004</t>
  </si>
  <si>
    <t>MARCAS EN EL PAVIMENTO</t>
  </si>
  <si>
    <t>PAVIMENTOS (N.CTR.CAR.01.04)</t>
  </si>
  <si>
    <t>SEÑALAMIENTO (N.CTR.CAR.1.07)</t>
  </si>
  <si>
    <t>TERRACERIAS  (N.CTR.CAR.1.01 )</t>
  </si>
  <si>
    <t>OBRAS DE DRENAJE  (N.CTR.CAR.1.03)</t>
  </si>
  <si>
    <t xml:space="preserve">TRABAJOS DIVERSOS </t>
  </si>
  <si>
    <t>Pasto en los taludes de los terraplenes</t>
  </si>
  <si>
    <t>Bordillos de concreto hidráulico f'c=150 kg/cm2</t>
  </si>
  <si>
    <t>Recubrimiento de cunetas con concreto hidráulico f'c=150 kg/cm2</t>
  </si>
  <si>
    <t>Lavaderos de concreto hidráulico f'c=150 kg/cm2</t>
  </si>
  <si>
    <t>EP.020</t>
  </si>
  <si>
    <t>EP.No. 010</t>
  </si>
  <si>
    <t>EP.No. 011</t>
  </si>
  <si>
    <t>EP.No. 012</t>
  </si>
  <si>
    <t>N.CTR.CAR.1.03.003</t>
  </si>
  <si>
    <t>EP.024</t>
  </si>
  <si>
    <t>EP.019</t>
  </si>
  <si>
    <t>EP.021</t>
  </si>
  <si>
    <t>EP.023</t>
  </si>
  <si>
    <t>EP.014</t>
  </si>
  <si>
    <t>EP.No. 016</t>
  </si>
  <si>
    <t>N.CTR.CAR.1.04.004</t>
  </si>
  <si>
    <t>N.CTR.CAR.1.01.011</t>
  </si>
  <si>
    <t>N.CTR.CAR.1.03.007</t>
  </si>
  <si>
    <t>N.CTR.CAR.1.03.006</t>
  </si>
  <si>
    <t>OD-6 indicadores de alineamiento</t>
  </si>
  <si>
    <t>N.CTR.CAR.1.07.006</t>
  </si>
  <si>
    <t>Señales informativas de identificación</t>
  </si>
  <si>
    <t>SEÑALES VERTICALES BAJAS EN CARRETERAS, P.U.O.T.</t>
  </si>
  <si>
    <t>ESTRUCTURAS NCTR CAR 1-02</t>
  </si>
  <si>
    <t>SUBESTRUCTURA</t>
  </si>
  <si>
    <t>N CTR CAR 1 01.007</t>
  </si>
  <si>
    <t>M3</t>
  </si>
  <si>
    <t>N CTR CAR 1 .01.011</t>
  </si>
  <si>
    <t>N CTR CAR 1 .02.003</t>
  </si>
  <si>
    <t>E.P. No  10</t>
  </si>
  <si>
    <t>Apoyos de neopreno shore 60 de ft= 100 kg/cm2 , P.U.O.T.</t>
  </si>
  <si>
    <t>DM3</t>
  </si>
  <si>
    <t>N CTR CAR 1 .02.004</t>
  </si>
  <si>
    <t>KG</t>
  </si>
  <si>
    <t>SUPERESTRUCTURA</t>
  </si>
  <si>
    <t>E.P.No. 11</t>
  </si>
  <si>
    <t>E.P. No. 12</t>
  </si>
  <si>
    <t>M2</t>
  </si>
  <si>
    <t>E.P. No. 13</t>
  </si>
  <si>
    <t>N CTR CAR 1 .02.007</t>
  </si>
  <si>
    <t>PZA</t>
  </si>
  <si>
    <t>N CTR CAR .1 .02.009:</t>
  </si>
  <si>
    <t>Parapetos de acero T-34.5.1 , P.U.O.T.</t>
  </si>
  <si>
    <t>M</t>
  </si>
  <si>
    <t>ACCESOS</t>
  </si>
  <si>
    <t>De cortes y desplante de terraplenes</t>
  </si>
  <si>
    <t>Excavación para estructuras cualesquiera que sea su clasificación y profundidad con máquina P.U.O.T.</t>
  </si>
  <si>
    <t>Excavación para estructuras cualesquiera que sea su clasificación y profundidad a mano P.U.O.T.</t>
  </si>
  <si>
    <t>Rellenos para la protección de las obras, P.U.O.T.</t>
  </si>
  <si>
    <t>PASOS INFERIORES PEATONALES</t>
  </si>
  <si>
    <t xml:space="preserve">Concreto hidráulico colado en seco de F'C=250  kg/cm2 en zapatas  P.U.O.T. </t>
  </si>
  <si>
    <t>Concreto hidráulico colado en seco de F'C=250 kg/cm2 en cabezal, topes, y bancos de caballetes P.U.OT.</t>
  </si>
  <si>
    <t xml:space="preserve">Concreto hidráulico colado en seco de F'C=250  kg/cm2 en columnas P.U.O.T. </t>
  </si>
  <si>
    <t>Acero de refuerzo en subestructura varillas de límite elástico igual o mayor de 4000 kg/cm2  P.U.O.T.</t>
  </si>
  <si>
    <t>Mortero fino para renivelación en  trabes de puentes peatonales</t>
  </si>
  <si>
    <t>Juntas de dilatación no metálicas de cartón asfaltado de 2.0 cm de espesor</t>
  </si>
  <si>
    <t>Juntas de dilatción no metálicas de SIKAFLEX 1-A O material similar</t>
  </si>
  <si>
    <t>Trabe AASHTO Tipo Sección Cajón de F'C=350 kg/cm 2 de  0.80 m de peralte y 17.05 m  de claro, P.U.O.T.</t>
  </si>
  <si>
    <t>Trabe AASHTO Tipo Sección Cajón de F'C=350 kg/cm 2 de  0.80 m de peralte y 17.15 m  de claro, P.U.O.T.</t>
  </si>
  <si>
    <t>Trabe AASHTO Tipo Sección Cajon de F'C=350 kg/cm 2 de  0.80 m de peralte y 15.88 m  de claro, P.U.O.T.</t>
  </si>
  <si>
    <t>Trabe AASHTO Tipo Sección Cajón de F'C=350 kg/cm 2 de  1.35 m de peralte y 30. m  de claro, P.U.O.T.</t>
  </si>
  <si>
    <t>Defensa metálica de lámina galvanizada TIPO AASTHO M-180, de dos crestas sencilla incluyendo accesorios P.U.O.T.</t>
  </si>
  <si>
    <t>ALCANTARILLAS TUBULARES DE CONCRETO</t>
  </si>
  <si>
    <t>Reforzado, de f'c=280 kg/cm2:</t>
  </si>
  <si>
    <t>Tubería de concreto, por unida de obra terminada (inciso 031-H.02):</t>
  </si>
  <si>
    <t>De 120 cm de diámetro</t>
  </si>
  <si>
    <t>N.CTR.CAR.1.03.004</t>
  </si>
  <si>
    <t>T R A M O :</t>
  </si>
  <si>
    <t>S U B T R A M O :</t>
  </si>
  <si>
    <t>Base asfáltica compactada al noventa y cinco por ciento (95%), por unidad de obra terminada</t>
  </si>
  <si>
    <t>LONG. :</t>
  </si>
  <si>
    <t>Km.</t>
  </si>
  <si>
    <t>CORONA :</t>
  </si>
  <si>
    <t>m.</t>
  </si>
  <si>
    <t>Fresado de carpeta asfáltica existente</t>
  </si>
  <si>
    <t>De 105 cm de diámetro</t>
  </si>
  <si>
    <t>De 150 cm de diámetro</t>
  </si>
  <si>
    <t>M-3.1, Rayas en las orillas de la calzada</t>
  </si>
  <si>
    <t>SR-23 Puente angosto de 86  x 86</t>
  </si>
  <si>
    <t>SIG-7 de 239 x 40 cm</t>
  </si>
  <si>
    <t>SIG-8 de 239 x 40 cm</t>
  </si>
  <si>
    <t>Continua doble color blanco reflejante, de 15 cm de ancho (longitud efectiva).</t>
  </si>
  <si>
    <t>M-3.2, Rayas en las orillas de la calzada</t>
  </si>
  <si>
    <t>Derecha Discontinua, color blanco reflejante, de 15 cm  de ancho (longitud efectiva).</t>
  </si>
  <si>
    <t>SIR-6 de 239 x 71 cm</t>
  </si>
  <si>
    <t>Con reflejante en 1 (una) cara por unidad de obra terminada.</t>
  </si>
  <si>
    <t>Con reflejante en 2 (dos) caras por unidad de obra terminada.</t>
  </si>
  <si>
    <t>M-2.1 Raya separadora de carriles</t>
  </si>
  <si>
    <t>M-2.3 Raya separadora de carriles</t>
  </si>
  <si>
    <t>Discontinua color blanco reflejante, de 15 cm de ancho (longitud efectiva).</t>
  </si>
  <si>
    <t>M-3.3, Rayas en las orillas de la calzada</t>
  </si>
  <si>
    <t>Izquierda Continua, color blanco reflejante, de 15 cm  de ancho (longitud efectiva).</t>
  </si>
  <si>
    <t>M-5 Raya Canalizadora</t>
  </si>
  <si>
    <t>SP-25 Atura Puente de 117 x 117 cm.</t>
  </si>
  <si>
    <t>SR-7 Ceda el Paso de 85  x 85</t>
  </si>
  <si>
    <t>SR-15 Altura Máxima 117  x 117</t>
  </si>
  <si>
    <t xml:space="preserve">OD-12 de 45 x 60 cm </t>
  </si>
  <si>
    <t>RIEGO DE LIGA</t>
  </si>
  <si>
    <t>Emulsión asfáltica cationica para riego de liga</t>
  </si>
  <si>
    <t>Carpeta de concreto asfáltico, por unidad de obra terminada</t>
  </si>
  <si>
    <t>Continua sencilla color blanco reflejante, de 15 cm de ancho (longitud efectiva).</t>
  </si>
  <si>
    <t>SP-14 Entronque Lateral Oblicuo de 117 x 117 cm.</t>
  </si>
  <si>
    <t>M-4 Raya guía en zona de Transición</t>
  </si>
  <si>
    <t>M-2.2 Raya separadora de carriles</t>
  </si>
  <si>
    <t>Simbolos para regular el uso de carriles, flechas M-11.1</t>
  </si>
  <si>
    <t>SP-40 Tope de117 x 117 cm.</t>
  </si>
  <si>
    <t>SID-9 de 30  x 175 cm, con dos tableros</t>
  </si>
  <si>
    <t>Señales Informativas de Destino</t>
  </si>
  <si>
    <t>SID-13 de 122  x 366 cm, con un tablero</t>
  </si>
  <si>
    <t>Color blanco de 10 x 10 cm, (DH-1.13)</t>
  </si>
  <si>
    <t>Riego de sello premezclado en caliente tipo 3-E en proporción de 12 lt/m2</t>
  </si>
  <si>
    <t>ligado con EC-RR, por unidad de obra terminada</t>
  </si>
  <si>
    <t>SR-25 Retorno de 117 x 117</t>
  </si>
  <si>
    <t>EP.No. 008</t>
  </si>
  <si>
    <t>Bandeado</t>
  </si>
  <si>
    <t>M-9 Rayas con espaciamiento logaritmico</t>
  </si>
  <si>
    <t>SP-21 Estrechamiento de Carril de 117 x 117 cm.</t>
  </si>
  <si>
    <t>Señales Informativas de Servicios</t>
  </si>
  <si>
    <t>SIS-19 Parada de Autobus de 117 x 117</t>
  </si>
  <si>
    <t>Boya Metalica</t>
  </si>
  <si>
    <t>SP-33 Cruce de Escolares de 117 x 117 cm.</t>
  </si>
  <si>
    <t>Cuando el material se aproveche</t>
  </si>
  <si>
    <t>Excavación, Acamellonado, Tendido y Compactado (EXATECO)</t>
  </si>
  <si>
    <t>SP-16 Glorieta de 86 x 86 cm.</t>
  </si>
  <si>
    <t>SP-19 Salida de 86 x 86 cm.</t>
  </si>
  <si>
    <t>SR-6 Alto de 30 x 30</t>
  </si>
  <si>
    <t>SID-10 de 56 x 239 cm, con tres tableros</t>
  </si>
  <si>
    <t>SID-11 de 56  x 239 cm, con un tablero</t>
  </si>
  <si>
    <t>SID-12 de 475 x 285 cm, con un tablero</t>
  </si>
  <si>
    <t>SP-13 Entronque Tipo Delta de 117 x 117 cm.</t>
  </si>
  <si>
    <t>SID-14 de 76  x 366 cm, (Bandera doble)</t>
  </si>
  <si>
    <t>SID-15 de 76  x 366 cm, elevada de puente</t>
  </si>
  <si>
    <t>SP-17 incorporación de 117 x 117 cm.</t>
  </si>
  <si>
    <t>SIR-6 de 178 x 71 cm</t>
  </si>
  <si>
    <t>De 90 cm de diámetro</t>
  </si>
  <si>
    <t>SP-8 Curvas contunuas de 71 x 71 cm.</t>
  </si>
  <si>
    <t>SP-29 Pendiente peligrosa de 71 x 71 cm.</t>
  </si>
  <si>
    <t>M-1.4 Raya separadora de sentidos de circulación sencilla</t>
  </si>
  <si>
    <t>M-1.3 Raya separadora de sentidos de circulación doble</t>
  </si>
  <si>
    <t>Continua doble color amarillo reflejante, de 10 cm de ancho (longitud efectiva).</t>
  </si>
  <si>
    <t>Continua-Discontinua sencilla color amarillo reflejante, de 10 cm de ancho (longitud efectiva).</t>
  </si>
  <si>
    <t>Derecha Continua, color blanco reflejante, de 10 cm  de ancho (longitud efectiva).</t>
  </si>
  <si>
    <t>Señales de Informacion General</t>
  </si>
  <si>
    <t>SIG-7 de 147 x 56 cm</t>
  </si>
  <si>
    <t>SID-8 de 30 x 178 cm, con un tablero</t>
  </si>
  <si>
    <t>Color blanco de 10 x 10 cm, (DH-2.3)</t>
  </si>
  <si>
    <t>Color amarillo de 10 x 10 cm, (DH-1.3 Y DH-1.5)</t>
  </si>
  <si>
    <t>Color blanco de 10 x 10 cm, (DH-1.10)</t>
  </si>
  <si>
    <t>Color amarillo de 10 x 10 cm, (DH-2.2)</t>
  </si>
  <si>
    <t>N.CTR.CAR.1.01.009</t>
  </si>
  <si>
    <t>N.CTR.CAR.1.03.002</t>
  </si>
  <si>
    <t>N.CTR.CAR.1.04.002</t>
  </si>
  <si>
    <t>N.CTR.CAR.1.04.005</t>
  </si>
  <si>
    <t>N.CTR.CAR.1.04.006</t>
  </si>
  <si>
    <t>Malla electrosoldada.</t>
  </si>
  <si>
    <t>Plantilla para tuberia.</t>
  </si>
  <si>
    <t>Concreto ciclopeo</t>
  </si>
  <si>
    <t xml:space="preserve">Sub-Base  compactada al cien por ciento (100%) </t>
  </si>
  <si>
    <t xml:space="preserve">M-1.5 Raya separadora de sentidos de circulación </t>
  </si>
  <si>
    <t>Discontinua sencilla color blanco reflejante, de 10 cm de ancho (longitud efectiva).</t>
  </si>
  <si>
    <t>SP-6 Curva de 86 x 86 cm.</t>
  </si>
  <si>
    <t>SP-7 Codo derecho de 86 x 86 cm.</t>
  </si>
  <si>
    <t>SP-9 Curva cerrada de 86 x 86 cm.</t>
  </si>
  <si>
    <t>SP-10 Camino Sinuoso de 86 x 86 cm.</t>
  </si>
  <si>
    <t>SP-12 Entronque proximo en "T" de 86 x 86 cm.</t>
  </si>
  <si>
    <t>SP-32 Cruce de Peaton de 86 x 86 cm.</t>
  </si>
  <si>
    <t>SP-23 Puente  de 86 x 86 cm.</t>
  </si>
  <si>
    <t>SR-9 Velocidad màxima de 86 x 86</t>
  </si>
  <si>
    <t>SR-18 Prohibido rebasar de 86 x 86</t>
  </si>
  <si>
    <t>SR-34 Cinturon de seguridad de 86 x 86</t>
  </si>
  <si>
    <t>SIR-6 de 40 x 239  cm</t>
  </si>
  <si>
    <t>N-CTR-CAR-1-05-005/00</t>
  </si>
  <si>
    <t>CD. INSURGENTES - LA PURISIMA</t>
  </si>
  <si>
    <t>CIUDAD INSURGENTES - EC SANTO DOMINGO</t>
  </si>
  <si>
    <t>De f'c= 200 kg/cm2</t>
  </si>
  <si>
    <t xml:space="preserve">De f'c= 250 kg/cm2 </t>
  </si>
  <si>
    <t xml:space="preserve">De f'c= 150 kg/cm2 </t>
  </si>
  <si>
    <t>N-CSV-CAR-4-02-003/03</t>
  </si>
  <si>
    <t>RECORTE DE PAVIMENTOS</t>
  </si>
  <si>
    <t>E.P-4-02-003-1</t>
  </si>
  <si>
    <t xml:space="preserve">Recorte de pavimento existente, por unidad de obra terminada de acuerdo a la norma </t>
  </si>
  <si>
    <t xml:space="preserve">Iincluye: Acarreos a los bancos de almacenamiento y/o tratamiento </t>
  </si>
  <si>
    <t xml:space="preserve"> KM 14+820 AL KM 17+000 </t>
  </si>
  <si>
    <t>SID-8 de 40 x 239 cm, con un tablero</t>
  </si>
  <si>
    <t>LT</t>
  </si>
  <si>
    <t>DPI-7Maquinas trabajando a 300 m de 56x178 incl. Soporte</t>
  </si>
  <si>
    <t>DPI-7Maquinas trabajando a 500 m de 56x178 incl. Soporte</t>
  </si>
  <si>
    <t>DPI-7Maquinas trabajando a 750 m de 56x178 incl. Soporte</t>
  </si>
  <si>
    <t>DPI-7Maquinas trabajando a 1000m de 56x178 incl. Soporte</t>
  </si>
  <si>
    <t>Principia tramo en reparacion a 1000m</t>
  </si>
  <si>
    <t>Principia tramo en reparacion a 750m</t>
  </si>
  <si>
    <t>Principia tramo en reparacion a 500m</t>
  </si>
  <si>
    <t>Principia tramo en reparacion a 200m</t>
  </si>
  <si>
    <t>Termina tramo en reparacion (56X178) incluye soporte</t>
  </si>
  <si>
    <t>Disminuya su velocidad (40X239) incluye soporte</t>
  </si>
  <si>
    <t>Precaucion (40x178) incluye soporte</t>
  </si>
  <si>
    <t>Precaucion desviacion a 500 M (56x178) incluye soporte</t>
  </si>
  <si>
    <t>Desviacion a 300m (56x178) incluye soporte</t>
  </si>
  <si>
    <t>Desviacion con flecha (56x178) incluye soporte</t>
  </si>
  <si>
    <t>DPI-8 Camino cerrado por obra (56x178) incluye soporte</t>
  </si>
  <si>
    <t>DPI-18 Doble circulacion 86x86 incluye soporte</t>
  </si>
  <si>
    <t>CANALIZADORES</t>
  </si>
  <si>
    <t>Indicadores de peligro de (30x122) incluye soporte</t>
  </si>
  <si>
    <t>Barreras de proteccion doble tablero y lamparas destellantes de (30x244) incluye soporte</t>
  </si>
  <si>
    <t>Fantasmas de polivinil con franjas reflejantes scothlite alta densidad color naranja</t>
  </si>
  <si>
    <t>DISPOSITIVOS DIVERSOS</t>
  </si>
  <si>
    <t>Traficonos de 75cms de altura franja reflejante scothlite alta densidad</t>
  </si>
  <si>
    <t>Trafitambo con reflejante scothlite alta intensidad</t>
  </si>
  <si>
    <t>Tablero destellante con flecha tipo (SWAROFHASER O SIMILAR) incluye soporte</t>
  </si>
  <si>
    <t>SEÑALAMIENTO DE PROTECCION DE OBRA</t>
  </si>
  <si>
    <t>CATALOGO DE CONCEPTOS (FORMA E-7)</t>
  </si>
  <si>
    <t>INCISO ESP. SCT</t>
  </si>
  <si>
    <t>DESCRIPCION</t>
  </si>
  <si>
    <t>PRECIO UNITARIO</t>
  </si>
  <si>
    <t>VOLUMEN</t>
  </si>
  <si>
    <t>CON LETRA</t>
  </si>
  <si>
    <t>CON NUMERO</t>
  </si>
  <si>
    <r>
      <t>SECRETARIA DE COMUNICACIONES Y TRANSPORTES</t>
    </r>
    <r>
      <rPr>
        <sz val="10"/>
        <rFont val="Arial"/>
        <family val="2"/>
      </rPr>
      <t xml:space="preserve">
SUBSECRETARÍA DE INFRESTRUCTURA
CENTRO S.C.T. BAJA CALIFORNIA SUR
SUBDIRECCIÓN DE OBRAS
RESIDENCIA GENERAL DE CARRETERAS FEDERALES</t>
    </r>
  </si>
  <si>
    <t>Riego de impregnación: Emulsiones asfálticas ECI-60</t>
  </si>
  <si>
    <t>Riego de liga para base asfaltica y carpeta: Emulsiones asfálticas ECR-65</t>
  </si>
  <si>
    <t>SUMA ACUMULADA</t>
  </si>
  <si>
    <t>I.V.A. 11%</t>
  </si>
  <si>
    <t>COSTO TOTAL</t>
  </si>
  <si>
    <t>PROPONE:</t>
  </si>
  <si>
    <t>(NOMBRE Y FIRMA DEL LICITANTE)</t>
  </si>
  <si>
    <t>CONCRETO HIDRAULICO</t>
  </si>
  <si>
    <t>Carpeta de concreto asfáltico, por unidad de obra terminada, Compactado al noventa y cinco por ciento (95%)</t>
  </si>
  <si>
    <t>Discontinua sencilla color amarillo reflejante, de 15 cm de ancho (longitud efectiva).</t>
  </si>
  <si>
    <t>Cunetas de concreto hidraulico f'c=150 kg/cm2 con tamaño maximo de agragado 19mm (3/4") PUOT</t>
  </si>
  <si>
    <t>Bordillos de concreto hidráulico f'c=150 kg/cm2 PUOT.</t>
  </si>
  <si>
    <t>Lavaderos de concreto hidráulico f'c=150 kg/cm2 PUOT.</t>
  </si>
  <si>
    <t>SP-12  de 86 x 86 cm.</t>
  </si>
  <si>
    <t>MAMPOSTERIAS</t>
  </si>
  <si>
    <t>En respaldo de estribos</t>
  </si>
  <si>
    <t>Excavacion en canales de entrada y salida, por unidad de obra terminada</t>
  </si>
  <si>
    <t>Drenes de PVC en obras de drenaje</t>
  </si>
  <si>
    <t>ml</t>
  </si>
  <si>
    <t>De f'c= 200 kg/cm2 en estribos y aleros de las obras de drenaje</t>
  </si>
  <si>
    <t>De f'c= 250 kg/cm2  en losa de las obras de drenaje</t>
  </si>
  <si>
    <t>Relleno para la proteccion de obras de drenaje</t>
  </si>
  <si>
    <t>SIG-8 de 40 x 239 cm</t>
  </si>
  <si>
    <t>SIR-8 de 71 x 178  cm</t>
  </si>
  <si>
    <t>SID-8 de 40 x 178 cm, con un tablero</t>
  </si>
  <si>
    <t>Cemento asfáltico modificado grado PG76-22 para carpeta</t>
  </si>
  <si>
    <t>Cemento asfáltico modificado grado PG76-22 para base estabilizada</t>
  </si>
  <si>
    <t>Concreto ciclopeo De f'c= 150 kg/cm2  zampeados</t>
  </si>
  <si>
    <t>De f'c= 100 kg/cm2  en obras de drenaje</t>
  </si>
  <si>
    <t>E.P. 07</t>
  </si>
  <si>
    <t>E.P. 01</t>
  </si>
  <si>
    <t>E.P. 02</t>
  </si>
  <si>
    <t>E.P. 03</t>
  </si>
  <si>
    <t>E.P. 06</t>
  </si>
  <si>
    <t>E.P. 08</t>
  </si>
  <si>
    <t>E.P. 10</t>
  </si>
  <si>
    <t>E.P. 11</t>
  </si>
  <si>
    <t>E.P. 12</t>
  </si>
  <si>
    <t>E.P. 13</t>
  </si>
  <si>
    <t>E.P. 14</t>
  </si>
  <si>
    <t>E.P.15</t>
  </si>
  <si>
    <t>E.P. 11 y E.P. 16</t>
  </si>
  <si>
    <t>E.P. 17</t>
  </si>
  <si>
    <t>E.P. 18</t>
  </si>
  <si>
    <t>E.P. 19</t>
  </si>
  <si>
    <t>E.P. 20 Y E.P. 20.1</t>
  </si>
  <si>
    <t>E.P. 21</t>
  </si>
  <si>
    <t>E.P. 22</t>
  </si>
  <si>
    <t>E.P. 23</t>
  </si>
  <si>
    <t>E.P. 24</t>
  </si>
  <si>
    <t>E.P. 26</t>
  </si>
  <si>
    <t>E.P. 27</t>
  </si>
  <si>
    <t>E.P. 28</t>
  </si>
  <si>
    <t>E.P. 29</t>
  </si>
  <si>
    <t>E.P. 30</t>
  </si>
  <si>
    <t>E.P.32</t>
  </si>
  <si>
    <t>E.P.33</t>
  </si>
  <si>
    <t>E.P. 33</t>
  </si>
  <si>
    <t>E.P. 34</t>
  </si>
  <si>
    <t>E.P.35</t>
  </si>
  <si>
    <t>E.P. 36</t>
  </si>
  <si>
    <t xml:space="preserve">CONCURSO No. LO-009000999-N215-2013
LUGAR Y FECHA: Mexico D.F. a 24 de JULIO de 2013.
TRABAJOS: Trabajos Modernización mediante la construcción de terracerías, obras de drenaje, pavimento de concreto asfáltico, trabajos diversos , señalamiento y puente de los Subtramos: Km. 27+000 al 27+935 y Km 28+350 al 33+000, Carretera:  La Purísima  – San Ignacio,  en el Estado de Baja California Sur.
</t>
  </si>
  <si>
    <r>
      <t xml:space="preserve">Desmonte, </t>
    </r>
    <r>
      <rPr>
        <b/>
        <sz val="9"/>
        <rFont val="Arial"/>
        <family val="2"/>
      </rPr>
      <t>por unidad de obra terminada.</t>
    </r>
  </si>
  <si>
    <r>
      <t xml:space="preserve">Despalmes, desperdiciando el material, </t>
    </r>
    <r>
      <rPr>
        <b/>
        <sz val="9"/>
        <rFont val="Arial"/>
        <family val="2"/>
      </rPr>
      <t>por unidad de obra terminada.</t>
    </r>
  </si>
  <si>
    <r>
      <t xml:space="preserve">Excavaciones, </t>
    </r>
    <r>
      <rPr>
        <b/>
        <sz val="9"/>
        <rFont val="Arial"/>
        <family val="2"/>
      </rPr>
      <t xml:space="preserve">por unidad de obra terminada. </t>
    </r>
  </si>
  <si>
    <t>Cuando el material se aproveche.</t>
  </si>
  <si>
    <t>De cortes y desplante de terraplenes.</t>
  </si>
  <si>
    <r>
      <t xml:space="preserve">Formación y compactación del terreno natural para desplante de terraplenes al 90% , </t>
    </r>
    <r>
      <rPr>
        <b/>
        <sz val="9"/>
        <rFont val="Arial"/>
        <family val="2"/>
      </rPr>
      <t>por unidad de obra terminada.</t>
    </r>
  </si>
  <si>
    <r>
      <t xml:space="preserve">Formación y compactación de la cama de los cortes al  95%, </t>
    </r>
    <r>
      <rPr>
        <b/>
        <sz val="9"/>
        <rFont val="Arial"/>
        <family val="2"/>
      </rPr>
      <t>por unidad de obra terminada.</t>
    </r>
  </si>
  <si>
    <r>
      <t xml:space="preserve">Formación y compactación, </t>
    </r>
    <r>
      <rPr>
        <b/>
        <sz val="9"/>
        <rFont val="Arial"/>
        <family val="2"/>
      </rPr>
      <t>por unidad de obra terminada.</t>
    </r>
  </si>
  <si>
    <t>Para noventa por ciento (90%).</t>
  </si>
  <si>
    <t>Para noventa y cinco por ciento (95%).</t>
  </si>
  <si>
    <t>Para cien por ciento (100%) en capa subrasante.</t>
  </si>
  <si>
    <r>
      <t xml:space="preserve">Excavacion, cualesquiera que sean su clasificación y profundidad, </t>
    </r>
    <r>
      <rPr>
        <b/>
        <sz val="9"/>
        <rFont val="Arial"/>
        <family val="2"/>
      </rPr>
      <t>por unidad de obra terminada.</t>
    </r>
  </si>
  <si>
    <r>
      <t xml:space="preserve">Demolicion de mampostería,  </t>
    </r>
    <r>
      <rPr>
        <b/>
        <sz val="9"/>
        <rFont val="Arial"/>
        <family val="2"/>
      </rPr>
      <t>por Unidad  de obra terminada.</t>
    </r>
  </si>
  <si>
    <r>
      <t xml:space="preserve">Retiro de tuberia existente, </t>
    </r>
    <r>
      <rPr>
        <b/>
        <sz val="9"/>
        <rFont val="Arial"/>
        <family val="2"/>
      </rPr>
      <t>por unidad de de obra terminada.</t>
    </r>
  </si>
  <si>
    <r>
      <t xml:space="preserve">Mampostería seca a cualquier altura, </t>
    </r>
    <r>
      <rPr>
        <b/>
        <sz val="9"/>
        <rFont val="Arial"/>
        <family val="2"/>
      </rPr>
      <t>por Unidad de obra terminada.</t>
    </r>
  </si>
  <si>
    <r>
      <t xml:space="preserve">Concreto Hidraulico colado en seco, </t>
    </r>
    <r>
      <rPr>
        <b/>
        <sz val="9"/>
        <rFont val="Arial"/>
        <family val="2"/>
      </rPr>
      <t>por unidad de obra terminada.</t>
    </r>
  </si>
  <si>
    <r>
      <t xml:space="preserve">Acero de refuerzo, </t>
    </r>
    <r>
      <rPr>
        <b/>
        <sz val="9"/>
        <rFont val="Arial"/>
        <family val="2"/>
      </rPr>
      <t>por unidad de obra terminada.</t>
    </r>
  </si>
  <si>
    <t>Cercado del derecho de via.</t>
  </si>
  <si>
    <t>Del banco que elija el contratista (incluyendo acarreos).</t>
  </si>
  <si>
    <t>Señales preventivas, :</t>
  </si>
  <si>
    <t>SEÑALES VERTICALES BAJAS EN CARRETERAS, POR UNIDAD DE OBRA TERMINADA.</t>
  </si>
  <si>
    <t>Base Hidráulica compactada al cien por ciento (100%).</t>
  </si>
  <si>
    <t>MATERIALES ASFÁLTICOS, POR UNIDAD DE OBRA TERMINADA.</t>
  </si>
  <si>
    <t>CARPETAS DE CONCRETO ASFALTICO (MEZCLA EN CALIENTE), POR UNIDAD DE OBRA TERMINADA.</t>
  </si>
  <si>
    <t>BASES DE CONCRETO ASFALTICO (MEZCLA EN CALIENTE), POR UNIDAD DE OBRA TERMINADA.</t>
  </si>
  <si>
    <t>Base asfáltica compactada al noventa y cinco por ciento (95%).</t>
  </si>
  <si>
    <t>SUB-BASE Y BASES, POR UNIDAD DE OBRA TERMINADA.</t>
  </si>
  <si>
    <r>
      <t xml:space="preserve">MARCAS EN EL PAVIMENTO, </t>
    </r>
    <r>
      <rPr>
        <b/>
        <sz val="9"/>
        <rFont val="Arial"/>
        <family val="2"/>
      </rPr>
      <t>POR UNIDAD DE OBRA TERMINADA.</t>
    </r>
  </si>
  <si>
    <t>Recubrimiento de superficies de pavimento.</t>
  </si>
</sst>
</file>

<file path=xl/styles.xml><?xml version="1.0" encoding="utf-8"?>
<styleSheet xmlns="http://schemas.openxmlformats.org/spreadsheetml/2006/main">
  <numFmts count="10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General_)"/>
    <numFmt numFmtId="166" formatCode="_-* #,##0.00_-;\-* #,##0.00_-;_-* &quot;-&quot;_-;_-@_-"/>
    <numFmt numFmtId="167" formatCode="[$$-80A]#,##0.00"/>
    <numFmt numFmtId="168" formatCode="#,##0.0000"/>
    <numFmt numFmtId="169" formatCode="_(* #,##0.00_);_(* \(#,##0.00\);_(* &quot;-&quot;??_);_(@_)"/>
    <numFmt numFmtId="170" formatCode="&quot;$&quot;#,##0.00"/>
  </numFmts>
  <fonts count="1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6" fillId="0" borderId="0"/>
    <xf numFmtId="0" fontId="1" fillId="0" borderId="0"/>
  </cellStyleXfs>
  <cellXfs count="304">
    <xf numFmtId="0" fontId="0" fillId="0" borderId="0" xfId="0"/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Fill="1" applyAlignment="1" applyProtection="1">
      <alignment horizontal="center" vertical="center"/>
    </xf>
    <xf numFmtId="165" fontId="4" fillId="0" borderId="0" xfId="0" applyNumberFormat="1" applyFont="1" applyFill="1" applyAlignment="1" applyProtection="1">
      <alignment horizontal="righ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Fill="1" applyAlignment="1" applyProtection="1">
      <alignment vertical="center"/>
    </xf>
    <xf numFmtId="165" fontId="3" fillId="0" borderId="0" xfId="0" applyNumberFormat="1" applyFont="1" applyFill="1" applyAlignment="1" applyProtection="1">
      <alignment horizontal="center" vertical="center"/>
    </xf>
    <xf numFmtId="39" fontId="3" fillId="0" borderId="0" xfId="0" applyNumberFormat="1" applyFont="1" applyFill="1" applyAlignment="1" applyProtection="1">
      <alignment horizontal="center" vertical="center"/>
    </xf>
    <xf numFmtId="165" fontId="2" fillId="0" borderId="0" xfId="0" applyNumberFormat="1" applyFont="1" applyFill="1" applyAlignment="1" applyProtection="1">
      <alignment vertical="center"/>
    </xf>
    <xf numFmtId="0" fontId="3" fillId="0" borderId="0" xfId="6" applyFont="1" applyFill="1" applyAlignment="1">
      <alignment vertical="center" wrapText="1"/>
    </xf>
    <xf numFmtId="0" fontId="3" fillId="0" borderId="0" xfId="0" applyFont="1" applyAlignment="1">
      <alignment horizontal="right" vertical="center"/>
    </xf>
    <xf numFmtId="165" fontId="3" fillId="0" borderId="0" xfId="0" applyNumberFormat="1" applyFont="1" applyFill="1" applyAlignment="1" applyProtection="1">
      <alignment horizontal="left" vertical="center"/>
    </xf>
    <xf numFmtId="165" fontId="3" fillId="0" borderId="0" xfId="0" quotePrefix="1" applyNumberFormat="1" applyFont="1" applyFill="1" applyAlignment="1" applyProtection="1">
      <alignment horizontal="center" vertical="center"/>
    </xf>
    <xf numFmtId="165" fontId="2" fillId="0" borderId="0" xfId="0" applyNumberFormat="1" applyFont="1" applyFill="1" applyAlignment="1" applyProtection="1">
      <alignment horizontal="right" vertical="center"/>
    </xf>
    <xf numFmtId="165" fontId="3" fillId="0" borderId="0" xfId="0" applyNumberFormat="1" applyFont="1" applyFill="1" applyAlignment="1" applyProtection="1">
      <alignment vertical="center"/>
    </xf>
    <xf numFmtId="4" fontId="4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justify"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justify" vertical="center" wrapText="1"/>
    </xf>
    <xf numFmtId="4" fontId="3" fillId="0" borderId="0" xfId="0" applyNumberFormat="1" applyFont="1" applyAlignment="1">
      <alignment horizontal="justify" vertical="center" wrapText="1"/>
    </xf>
    <xf numFmtId="4" fontId="5" fillId="0" borderId="1" xfId="0" applyNumberFormat="1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4" fontId="3" fillId="0" borderId="3" xfId="0" applyNumberFormat="1" applyFont="1" applyBorder="1" applyAlignment="1">
      <alignment horizontal="justify" vertical="center" wrapText="1"/>
    </xf>
    <xf numFmtId="4" fontId="3" fillId="0" borderId="0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" fontId="3" fillId="0" borderId="1" xfId="2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Fill="1" applyAlignment="1" applyProtection="1">
      <alignment horizontal="center" vertical="center"/>
    </xf>
    <xf numFmtId="167" fontId="3" fillId="0" borderId="0" xfId="0" applyNumberFormat="1" applyFont="1" applyAlignment="1">
      <alignment vertical="center"/>
    </xf>
    <xf numFmtId="167" fontId="3" fillId="0" borderId="1" xfId="0" applyNumberFormat="1" applyFont="1" applyBorder="1" applyAlignment="1">
      <alignment vertical="center" wrapText="1"/>
    </xf>
    <xf numFmtId="167" fontId="5" fillId="0" borderId="1" xfId="0" applyNumberFormat="1" applyFont="1" applyBorder="1" applyAlignment="1">
      <alignment vertical="center" wrapText="1"/>
    </xf>
    <xf numFmtId="167" fontId="3" fillId="0" borderId="0" xfId="0" applyNumberFormat="1" applyFont="1" applyAlignment="1">
      <alignment vertical="center" wrapText="1"/>
    </xf>
    <xf numFmtId="167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justify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vertical="center" wrapText="1"/>
    </xf>
    <xf numFmtId="167" fontId="7" fillId="2" borderId="7" xfId="0" applyNumberFormat="1" applyFont="1" applyFill="1" applyBorder="1" applyAlignment="1">
      <alignment vertical="center" wrapText="1"/>
    </xf>
    <xf numFmtId="4" fontId="7" fillId="2" borderId="7" xfId="0" applyNumberFormat="1" applyFont="1" applyFill="1" applyBorder="1" applyAlignment="1">
      <alignment horizontal="justify" vertical="center" wrapText="1"/>
    </xf>
    <xf numFmtId="167" fontId="7" fillId="2" borderId="8" xfId="0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2" applyNumberFormat="1" applyFont="1" applyBorder="1" applyAlignment="1">
      <alignment vertical="center" wrapText="1"/>
    </xf>
    <xf numFmtId="167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vertical="center" wrapText="1"/>
    </xf>
    <xf numFmtId="167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horizontal="justify" vertical="center" wrapText="1"/>
    </xf>
    <xf numFmtId="167" fontId="3" fillId="0" borderId="12" xfId="0" applyNumberFormat="1" applyFont="1" applyBorder="1" applyAlignment="1">
      <alignment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justify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vertical="center" wrapText="1"/>
    </xf>
    <xf numFmtId="167" fontId="7" fillId="2" borderId="14" xfId="0" applyNumberFormat="1" applyFont="1" applyFill="1" applyBorder="1" applyAlignment="1">
      <alignment vertical="center" wrapText="1"/>
    </xf>
    <xf numFmtId="4" fontId="7" fillId="2" borderId="14" xfId="0" applyNumberFormat="1" applyFont="1" applyFill="1" applyBorder="1" applyAlignment="1">
      <alignment horizontal="justify" vertical="center" wrapText="1"/>
    </xf>
    <xf numFmtId="167" fontId="7" fillId="2" borderId="15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Alignment="1">
      <alignment vertical="center"/>
    </xf>
    <xf numFmtId="168" fontId="9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vertical="center" wrapText="1"/>
    </xf>
    <xf numFmtId="167" fontId="7" fillId="2" borderId="3" xfId="0" applyNumberFormat="1" applyFont="1" applyFill="1" applyBorder="1" applyAlignment="1">
      <alignment vertical="center" wrapText="1"/>
    </xf>
    <xf numFmtId="4" fontId="7" fillId="2" borderId="3" xfId="0" applyNumberFormat="1" applyFont="1" applyFill="1" applyBorder="1" applyAlignment="1">
      <alignment horizontal="justify" vertical="center" wrapText="1"/>
    </xf>
    <xf numFmtId="167" fontId="7" fillId="2" borderId="17" xfId="0" applyNumberFormat="1" applyFont="1" applyFill="1" applyBorder="1" applyAlignment="1">
      <alignment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167" fontId="3" fillId="0" borderId="19" xfId="0" applyNumberFormat="1" applyFont="1" applyBorder="1" applyAlignment="1">
      <alignment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167" fontId="3" fillId="0" borderId="21" xfId="0" applyNumberFormat="1" applyFont="1" applyBorder="1" applyAlignment="1">
      <alignment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vertical="center" wrapText="1"/>
    </xf>
    <xf numFmtId="167" fontId="7" fillId="2" borderId="23" xfId="0" applyNumberFormat="1" applyFont="1" applyFill="1" applyBorder="1" applyAlignment="1">
      <alignment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vertical="center" wrapText="1"/>
    </xf>
    <xf numFmtId="167" fontId="3" fillId="0" borderId="25" xfId="0" applyNumberFormat="1" applyFont="1" applyBorder="1" applyAlignment="1">
      <alignment vertical="center" wrapText="1"/>
    </xf>
    <xf numFmtId="4" fontId="5" fillId="0" borderId="25" xfId="0" applyNumberFormat="1" applyFont="1" applyBorder="1" applyAlignment="1">
      <alignment horizontal="justify" vertical="center" wrapText="1"/>
    </xf>
    <xf numFmtId="167" fontId="3" fillId="0" borderId="26" xfId="0" applyNumberFormat="1" applyFont="1" applyBorder="1" applyAlignment="1">
      <alignment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 vertical="center" wrapText="1"/>
    </xf>
    <xf numFmtId="167" fontId="3" fillId="0" borderId="28" xfId="0" applyNumberFormat="1" applyFont="1" applyBorder="1" applyAlignment="1">
      <alignment vertical="center" wrapText="1"/>
    </xf>
    <xf numFmtId="4" fontId="5" fillId="0" borderId="28" xfId="0" applyNumberFormat="1" applyFont="1" applyBorder="1" applyAlignment="1">
      <alignment horizontal="justify" vertical="center" wrapText="1"/>
    </xf>
    <xf numFmtId="167" fontId="3" fillId="0" borderId="29" xfId="0" applyNumberFormat="1" applyFont="1" applyBorder="1" applyAlignment="1">
      <alignment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justify" vertical="center" wrapText="1"/>
    </xf>
    <xf numFmtId="49" fontId="7" fillId="2" borderId="31" xfId="0" applyNumberFormat="1" applyFont="1" applyFill="1" applyBorder="1" applyAlignment="1">
      <alignment horizontal="center" vertical="center" wrapText="1"/>
    </xf>
    <xf numFmtId="49" fontId="7" fillId="2" borderId="32" xfId="0" applyNumberFormat="1" applyFont="1" applyFill="1" applyBorder="1" applyAlignment="1">
      <alignment horizontal="justify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4" fontId="7" fillId="2" borderId="32" xfId="0" applyNumberFormat="1" applyFont="1" applyFill="1" applyBorder="1" applyAlignment="1">
      <alignment vertical="center" wrapText="1"/>
    </xf>
    <xf numFmtId="167" fontId="7" fillId="2" borderId="32" xfId="0" applyNumberFormat="1" applyFont="1" applyFill="1" applyBorder="1" applyAlignment="1">
      <alignment vertical="center" wrapText="1"/>
    </xf>
    <xf numFmtId="4" fontId="7" fillId="2" borderId="32" xfId="0" applyNumberFormat="1" applyFont="1" applyFill="1" applyBorder="1" applyAlignment="1">
      <alignment horizontal="justify" vertical="center" wrapText="1"/>
    </xf>
    <xf numFmtId="167" fontId="7" fillId="2" borderId="33" xfId="0" applyNumberFormat="1" applyFont="1" applyFill="1" applyBorder="1" applyAlignment="1">
      <alignment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167" fontId="3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167" fontId="3" fillId="0" borderId="25" xfId="0" applyNumberFormat="1" applyFont="1" applyFill="1" applyBorder="1" applyAlignment="1">
      <alignment vertical="center" wrapText="1"/>
    </xf>
    <xf numFmtId="167" fontId="3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49" fontId="3" fillId="3" borderId="1" xfId="0" applyNumberFormat="1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0" fontId="1" fillId="0" borderId="34" xfId="0" applyFont="1" applyBorder="1" applyAlignment="1">
      <alignment horizontal="left"/>
    </xf>
    <xf numFmtId="165" fontId="1" fillId="0" borderId="0" xfId="0" applyNumberFormat="1" applyFont="1" applyFill="1" applyAlignment="1" applyProtection="1">
      <alignment horizontal="left" vertical="center" wrapText="1"/>
    </xf>
    <xf numFmtId="165" fontId="1" fillId="0" borderId="0" xfId="0" applyNumberFormat="1" applyFont="1" applyFill="1" applyAlignment="1" applyProtection="1">
      <alignment horizontal="left" vertical="center"/>
    </xf>
    <xf numFmtId="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2" applyNumberFormat="1" applyFont="1" applyBorder="1" applyAlignment="1">
      <alignment vertical="center" wrapText="1"/>
    </xf>
    <xf numFmtId="167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4" fontId="1" fillId="0" borderId="0" xfId="0" applyNumberFormat="1" applyFont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justify" vertical="center" wrapText="1"/>
    </xf>
    <xf numFmtId="4" fontId="1" fillId="0" borderId="0" xfId="0" applyNumberFormat="1" applyFont="1" applyBorder="1" applyAlignment="1">
      <alignment horizontal="justify" vertical="center" wrapText="1"/>
    </xf>
    <xf numFmtId="167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7" fillId="0" borderId="1" xfId="2" applyNumberFormat="1" applyFont="1" applyBorder="1" applyAlignment="1">
      <alignment vertical="center" wrapText="1"/>
    </xf>
    <xf numFmtId="166" fontId="7" fillId="0" borderId="1" xfId="2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167" fontId="2" fillId="0" borderId="0" xfId="0" applyNumberFormat="1" applyFont="1" applyAlignment="1">
      <alignment vertical="center"/>
    </xf>
    <xf numFmtId="166" fontId="1" fillId="0" borderId="0" xfId="0" applyNumberFormat="1" applyFont="1" applyAlignment="1">
      <alignment horizontal="justify" vertical="center" wrapText="1"/>
    </xf>
    <xf numFmtId="43" fontId="1" fillId="0" borderId="0" xfId="0" applyNumberFormat="1" applyFont="1" applyAlignment="1">
      <alignment horizontal="justify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38" xfId="7" applyFont="1" applyBorder="1" applyAlignment="1"/>
    <xf numFmtId="0" fontId="2" fillId="0" borderId="0" xfId="7" applyFont="1" applyBorder="1" applyAlignment="1">
      <alignment horizontal="right"/>
    </xf>
    <xf numFmtId="0" fontId="1" fillId="4" borderId="0" xfId="7" applyFont="1" applyFill="1" applyBorder="1" applyAlignment="1">
      <alignment horizontal="justify" vertical="top"/>
    </xf>
    <xf numFmtId="0" fontId="1" fillId="4" borderId="0" xfId="7" applyFont="1" applyFill="1" applyBorder="1" applyAlignment="1">
      <alignment horizontal="center" vertical="top"/>
    </xf>
    <xf numFmtId="0" fontId="1" fillId="4" borderId="39" xfId="7" applyFont="1" applyFill="1" applyBorder="1" applyAlignment="1">
      <alignment horizontal="right"/>
    </xf>
    <xf numFmtId="0" fontId="1" fillId="4" borderId="0" xfId="7" applyFont="1" applyFill="1" applyAlignment="1"/>
    <xf numFmtId="0" fontId="1" fillId="0" borderId="0" xfId="7" applyFont="1" applyAlignment="1"/>
    <xf numFmtId="0" fontId="1" fillId="4" borderId="0" xfId="7" applyFont="1" applyFill="1" applyBorder="1" applyAlignment="1">
      <alignment vertical="justify"/>
    </xf>
    <xf numFmtId="0" fontId="1" fillId="4" borderId="0" xfId="7" applyFont="1" applyFill="1" applyBorder="1" applyAlignment="1">
      <alignment horizontal="center"/>
    </xf>
    <xf numFmtId="0" fontId="1" fillId="4" borderId="0" xfId="7" applyFont="1" applyFill="1" applyBorder="1" applyAlignment="1"/>
    <xf numFmtId="169" fontId="1" fillId="4" borderId="39" xfId="3" applyFont="1" applyFill="1" applyBorder="1" applyAlignment="1">
      <alignment horizontal="right"/>
    </xf>
    <xf numFmtId="0" fontId="1" fillId="4" borderId="0" xfId="7" applyFont="1" applyFill="1"/>
    <xf numFmtId="0" fontId="1" fillId="0" borderId="0" xfId="7" applyFont="1"/>
    <xf numFmtId="0" fontId="12" fillId="5" borderId="13" xfId="7" applyFont="1" applyFill="1" applyBorder="1" applyAlignment="1">
      <alignment horizontal="left" wrapText="1"/>
    </xf>
    <xf numFmtId="0" fontId="12" fillId="5" borderId="14" xfId="7" applyFont="1" applyFill="1" applyBorder="1" applyAlignment="1">
      <alignment horizontal="left" wrapText="1"/>
    </xf>
    <xf numFmtId="0" fontId="12" fillId="5" borderId="15" xfId="7" applyFont="1" applyFill="1" applyBorder="1" applyAlignment="1">
      <alignment horizontal="left" wrapText="1"/>
    </xf>
    <xf numFmtId="49" fontId="13" fillId="0" borderId="11" xfId="0" applyNumberFormat="1" applyFont="1" applyBorder="1" applyAlignment="1">
      <alignment horizontal="justify" vertical="center" wrapText="1"/>
    </xf>
    <xf numFmtId="0" fontId="13" fillId="0" borderId="11" xfId="0" applyFont="1" applyBorder="1" applyAlignment="1">
      <alignment horizontal="center" vertical="center" wrapText="1"/>
    </xf>
    <xf numFmtId="167" fontId="13" fillId="0" borderId="11" xfId="0" applyNumberFormat="1" applyFont="1" applyBorder="1" applyAlignment="1">
      <alignment vertical="center" wrapText="1"/>
    </xf>
    <xf numFmtId="49" fontId="13" fillId="0" borderId="28" xfId="0" applyNumberFormat="1" applyFont="1" applyBorder="1" applyAlignment="1">
      <alignment horizontal="justify" vertical="center" wrapText="1"/>
    </xf>
    <xf numFmtId="0" fontId="13" fillId="0" borderId="28" xfId="0" applyFont="1" applyBorder="1" applyAlignment="1">
      <alignment horizontal="justify" vertical="center" wrapText="1"/>
    </xf>
    <xf numFmtId="0" fontId="13" fillId="0" borderId="28" xfId="0" applyFont="1" applyBorder="1" applyAlignment="1">
      <alignment horizontal="center" vertical="center" wrapText="1"/>
    </xf>
    <xf numFmtId="44" fontId="12" fillId="5" borderId="15" xfId="4" applyFont="1" applyFill="1" applyBorder="1" applyAlignment="1">
      <alignment horizontal="left" wrapText="1"/>
    </xf>
    <xf numFmtId="4" fontId="13" fillId="0" borderId="28" xfId="0" applyNumberFormat="1" applyFont="1" applyBorder="1" applyAlignment="1">
      <alignment vertical="center" wrapText="1"/>
    </xf>
    <xf numFmtId="4" fontId="14" fillId="0" borderId="28" xfId="0" applyNumberFormat="1" applyFont="1" applyBorder="1" applyAlignment="1">
      <alignment horizontal="justify" vertical="center" wrapText="1"/>
    </xf>
    <xf numFmtId="170" fontId="13" fillId="0" borderId="0" xfId="4" applyNumberFormat="1" applyFont="1" applyBorder="1" applyAlignment="1">
      <alignment horizontal="right"/>
    </xf>
    <xf numFmtId="44" fontId="13" fillId="0" borderId="41" xfId="4" applyFont="1" applyBorder="1" applyAlignment="1">
      <alignment horizontal="right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vertical="center"/>
    </xf>
    <xf numFmtId="170" fontId="13" fillId="0" borderId="36" xfId="4" applyNumberFormat="1" applyFont="1" applyBorder="1" applyAlignment="1">
      <alignment horizontal="right"/>
    </xf>
    <xf numFmtId="4" fontId="13" fillId="0" borderId="37" xfId="0" applyNumberFormat="1" applyFont="1" applyBorder="1" applyAlignment="1">
      <alignment horizontal="right"/>
    </xf>
    <xf numFmtId="0" fontId="13" fillId="0" borderId="3" xfId="0" applyFont="1" applyBorder="1" applyAlignment="1">
      <alignment vertical="center"/>
    </xf>
    <xf numFmtId="49" fontId="13" fillId="0" borderId="53" xfId="0" applyNumberFormat="1" applyFont="1" applyBorder="1" applyAlignment="1">
      <alignment horizontal="center" vertical="center" wrapText="1"/>
    </xf>
    <xf numFmtId="49" fontId="13" fillId="0" borderId="54" xfId="0" applyNumberFormat="1" applyFont="1" applyBorder="1" applyAlignment="1">
      <alignment horizontal="justify" vertical="center" wrapText="1"/>
    </xf>
    <xf numFmtId="0" fontId="12" fillId="0" borderId="54" xfId="0" applyFont="1" applyBorder="1" applyAlignment="1">
      <alignment horizontal="justify" vertical="center" wrapText="1"/>
    </xf>
    <xf numFmtId="0" fontId="13" fillId="0" borderId="54" xfId="0" applyFont="1" applyBorder="1" applyAlignment="1">
      <alignment horizontal="center" vertical="center" wrapText="1"/>
    </xf>
    <xf numFmtId="4" fontId="13" fillId="0" borderId="54" xfId="0" applyNumberFormat="1" applyFont="1" applyBorder="1" applyAlignment="1">
      <alignment vertical="center" wrapText="1"/>
    </xf>
    <xf numFmtId="167" fontId="13" fillId="0" borderId="54" xfId="0" applyNumberFormat="1" applyFont="1" applyBorder="1" applyAlignment="1">
      <alignment vertical="center" wrapText="1"/>
    </xf>
    <xf numFmtId="4" fontId="13" fillId="0" borderId="54" xfId="0" applyNumberFormat="1" applyFont="1" applyBorder="1" applyAlignment="1">
      <alignment horizontal="justify" vertical="center" wrapText="1"/>
    </xf>
    <xf numFmtId="167" fontId="13" fillId="0" borderId="55" xfId="0" applyNumberFormat="1" applyFont="1" applyBorder="1" applyAlignment="1">
      <alignment vertical="center" wrapText="1"/>
    </xf>
    <xf numFmtId="49" fontId="13" fillId="0" borderId="56" xfId="0" applyNumberFormat="1" applyFont="1" applyBorder="1" applyAlignment="1">
      <alignment horizontal="justify" vertical="center" wrapText="1"/>
    </xf>
    <xf numFmtId="0" fontId="13" fillId="0" borderId="56" xfId="0" applyFont="1" applyBorder="1" applyAlignment="1">
      <alignment horizontal="justify" vertical="center" wrapText="1"/>
    </xf>
    <xf numFmtId="0" fontId="13" fillId="0" borderId="56" xfId="0" applyFont="1" applyBorder="1" applyAlignment="1">
      <alignment horizontal="center" vertical="center" wrapText="1"/>
    </xf>
    <xf numFmtId="4" fontId="12" fillId="0" borderId="56" xfId="2" applyNumberFormat="1" applyFont="1" applyBorder="1" applyAlignment="1">
      <alignment vertical="center" wrapText="1"/>
    </xf>
    <xf numFmtId="167" fontId="13" fillId="0" borderId="56" xfId="0" applyNumberFormat="1" applyFont="1" applyBorder="1" applyAlignment="1">
      <alignment vertical="center" wrapText="1"/>
    </xf>
    <xf numFmtId="44" fontId="13" fillId="0" borderId="56" xfId="4" applyFont="1" applyBorder="1" applyAlignment="1">
      <alignment vertical="center" wrapText="1"/>
    </xf>
    <xf numFmtId="0" fontId="12" fillId="0" borderId="56" xfId="0" applyFont="1" applyBorder="1" applyAlignment="1">
      <alignment horizontal="justify" vertical="center" wrapText="1"/>
    </xf>
    <xf numFmtId="4" fontId="13" fillId="0" borderId="56" xfId="2" applyNumberFormat="1" applyFont="1" applyBorder="1" applyAlignment="1">
      <alignment vertical="center" wrapText="1"/>
    </xf>
    <xf numFmtId="4" fontId="13" fillId="0" borderId="56" xfId="0" applyNumberFormat="1" applyFont="1" applyBorder="1" applyAlignment="1">
      <alignment horizontal="justify" vertical="center" wrapText="1"/>
    </xf>
    <xf numFmtId="166" fontId="13" fillId="0" borderId="56" xfId="2" applyNumberFormat="1" applyFont="1" applyBorder="1" applyAlignment="1">
      <alignment vertical="center" wrapText="1"/>
    </xf>
    <xf numFmtId="166" fontId="12" fillId="0" borderId="56" xfId="2" applyNumberFormat="1" applyFont="1" applyBorder="1" applyAlignment="1">
      <alignment vertical="center" wrapText="1"/>
    </xf>
    <xf numFmtId="0" fontId="12" fillId="0" borderId="28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166" fontId="13" fillId="0" borderId="11" xfId="2" applyNumberFormat="1" applyFont="1" applyBorder="1" applyAlignment="1">
      <alignment vertical="center" wrapText="1"/>
    </xf>
    <xf numFmtId="4" fontId="14" fillId="0" borderId="11" xfId="0" applyNumberFormat="1" applyFont="1" applyBorder="1" applyAlignment="1">
      <alignment horizontal="justify" vertical="center" wrapText="1"/>
    </xf>
    <xf numFmtId="167" fontId="14" fillId="0" borderId="28" xfId="0" applyNumberFormat="1" applyFont="1" applyBorder="1" applyAlignment="1">
      <alignment vertical="center" wrapText="1"/>
    </xf>
    <xf numFmtId="4" fontId="13" fillId="6" borderId="11" xfId="0" applyNumberFormat="1" applyFont="1" applyFill="1" applyBorder="1" applyAlignment="1">
      <alignment vertical="center" wrapText="1"/>
    </xf>
    <xf numFmtId="4" fontId="12" fillId="6" borderId="56" xfId="0" applyNumberFormat="1" applyFont="1" applyFill="1" applyBorder="1" applyAlignment="1">
      <alignment vertical="center" wrapText="1"/>
    </xf>
    <xf numFmtId="167" fontId="14" fillId="0" borderId="56" xfId="0" applyNumberFormat="1" applyFont="1" applyBorder="1" applyAlignment="1">
      <alignment vertical="center" wrapText="1"/>
    </xf>
    <xf numFmtId="4" fontId="14" fillId="0" borderId="56" xfId="0" applyNumberFormat="1" applyFont="1" applyBorder="1" applyAlignment="1">
      <alignment horizontal="justify" vertical="center" wrapText="1"/>
    </xf>
    <xf numFmtId="0" fontId="1" fillId="0" borderId="58" xfId="0" applyFont="1" applyBorder="1" applyAlignment="1">
      <alignment horizontal="justify" vertical="center" wrapText="1"/>
    </xf>
    <xf numFmtId="4" fontId="13" fillId="6" borderId="56" xfId="0" applyNumberFormat="1" applyFont="1" applyFill="1" applyBorder="1" applyAlignment="1">
      <alignment vertical="center" wrapText="1"/>
    </xf>
    <xf numFmtId="4" fontId="17" fillId="6" borderId="56" xfId="0" applyNumberFormat="1" applyFont="1" applyFill="1" applyBorder="1" applyAlignment="1">
      <alignment vertical="center" wrapText="1"/>
    </xf>
    <xf numFmtId="4" fontId="16" fillId="6" borderId="56" xfId="0" applyNumberFormat="1" applyFont="1" applyFill="1" applyBorder="1" applyAlignment="1">
      <alignment vertical="center" wrapText="1"/>
    </xf>
    <xf numFmtId="4" fontId="12" fillId="6" borderId="56" xfId="2" applyNumberFormat="1" applyFont="1" applyFill="1" applyBorder="1" applyAlignment="1">
      <alignment vertical="center" wrapText="1"/>
    </xf>
    <xf numFmtId="166" fontId="12" fillId="0" borderId="54" xfId="2" applyNumberFormat="1" applyFont="1" applyBorder="1" applyAlignment="1">
      <alignment vertical="center" wrapText="1"/>
    </xf>
    <xf numFmtId="4" fontId="13" fillId="0" borderId="54" xfId="2" applyNumberFormat="1" applyFont="1" applyBorder="1" applyAlignment="1">
      <alignment vertical="center" wrapText="1"/>
    </xf>
    <xf numFmtId="44" fontId="13" fillId="0" borderId="54" xfId="4" applyFont="1" applyBorder="1" applyAlignment="1">
      <alignment vertical="center" wrapText="1"/>
    </xf>
    <xf numFmtId="166" fontId="13" fillId="0" borderId="54" xfId="2" applyNumberFormat="1" applyFont="1" applyBorder="1" applyAlignment="1">
      <alignment vertical="center" wrapText="1"/>
    </xf>
    <xf numFmtId="0" fontId="13" fillId="7" borderId="13" xfId="0" applyNumberFormat="1" applyFont="1" applyFill="1" applyBorder="1" applyAlignment="1">
      <alignment horizontal="center" vertical="center" wrapText="1"/>
    </xf>
    <xf numFmtId="0" fontId="13" fillId="0" borderId="54" xfId="0" applyFont="1" applyBorder="1" applyAlignment="1">
      <alignment horizontal="justify" vertical="center" wrapText="1"/>
    </xf>
    <xf numFmtId="4" fontId="14" fillId="0" borderId="54" xfId="0" applyNumberFormat="1" applyFont="1" applyBorder="1" applyAlignment="1">
      <alignment horizontal="justify" vertical="center" wrapText="1"/>
    </xf>
    <xf numFmtId="4" fontId="13" fillId="0" borderId="56" xfId="0" applyNumberFormat="1" applyFont="1" applyBorder="1" applyAlignment="1">
      <alignment vertical="center" wrapText="1"/>
    </xf>
    <xf numFmtId="4" fontId="12" fillId="0" borderId="56" xfId="0" applyNumberFormat="1" applyFont="1" applyBorder="1" applyAlignment="1">
      <alignment vertical="center" wrapText="1"/>
    </xf>
    <xf numFmtId="4" fontId="13" fillId="0" borderId="28" xfId="0" applyNumberFormat="1" applyFont="1" applyBorder="1" applyAlignment="1">
      <alignment horizontal="center" vertical="center" wrapText="1"/>
    </xf>
    <xf numFmtId="0" fontId="13" fillId="0" borderId="59" xfId="0" applyNumberFormat="1" applyFont="1" applyBorder="1" applyAlignment="1">
      <alignment horizontal="center" vertical="center" wrapText="1"/>
    </xf>
    <xf numFmtId="49" fontId="13" fillId="0" borderId="60" xfId="0" applyNumberFormat="1" applyFont="1" applyBorder="1" applyAlignment="1">
      <alignment horizontal="justify" vertical="center" wrapText="1"/>
    </xf>
    <xf numFmtId="0" fontId="13" fillId="0" borderId="60" xfId="0" applyFont="1" applyBorder="1" applyAlignment="1">
      <alignment horizontal="justify" vertical="center" wrapText="1"/>
    </xf>
    <xf numFmtId="0" fontId="13" fillId="0" borderId="60" xfId="0" applyFont="1" applyBorder="1" applyAlignment="1">
      <alignment horizontal="center" vertical="center" wrapText="1"/>
    </xf>
    <xf numFmtId="2" fontId="13" fillId="0" borderId="60" xfId="1" applyNumberFormat="1" applyFont="1" applyBorder="1" applyAlignment="1">
      <alignment horizontal="center" wrapText="1"/>
    </xf>
    <xf numFmtId="4" fontId="13" fillId="0" borderId="60" xfId="2" applyNumberFormat="1" applyFont="1" applyBorder="1" applyAlignment="1">
      <alignment vertical="center" wrapText="1"/>
    </xf>
    <xf numFmtId="44" fontId="13" fillId="0" borderId="60" xfId="4" applyFont="1" applyBorder="1" applyAlignment="1">
      <alignment vertical="center" wrapText="1"/>
    </xf>
    <xf numFmtId="44" fontId="13" fillId="0" borderId="61" xfId="4" applyFont="1" applyBorder="1" applyAlignment="1">
      <alignment vertical="center" wrapText="1"/>
    </xf>
    <xf numFmtId="4" fontId="13" fillId="0" borderId="56" xfId="0" applyNumberFormat="1" applyFont="1" applyBorder="1" applyAlignment="1">
      <alignment horizontal="center" vertical="center" wrapText="1"/>
    </xf>
    <xf numFmtId="4" fontId="12" fillId="0" borderId="56" xfId="0" applyNumberFormat="1" applyFont="1" applyFill="1" applyBorder="1" applyAlignment="1">
      <alignment horizontal="center" vertical="center" wrapText="1"/>
    </xf>
    <xf numFmtId="4" fontId="13" fillId="0" borderId="56" xfId="0" applyNumberFormat="1" applyFont="1" applyFill="1" applyBorder="1" applyAlignment="1">
      <alignment horizontal="center" vertical="center" wrapText="1"/>
    </xf>
    <xf numFmtId="0" fontId="13" fillId="0" borderId="62" xfId="0" applyNumberFormat="1" applyFont="1" applyBorder="1" applyAlignment="1">
      <alignment horizontal="center" vertical="center" wrapText="1"/>
    </xf>
    <xf numFmtId="49" fontId="13" fillId="0" borderId="62" xfId="0" applyNumberFormat="1" applyFont="1" applyBorder="1" applyAlignment="1">
      <alignment horizontal="center" vertical="center" wrapText="1"/>
    </xf>
    <xf numFmtId="0" fontId="13" fillId="0" borderId="38" xfId="0" applyNumberFormat="1" applyFont="1" applyBorder="1" applyAlignment="1">
      <alignment horizontal="center" vertical="center" wrapText="1"/>
    </xf>
    <xf numFmtId="49" fontId="13" fillId="0" borderId="62" xfId="0" applyNumberFormat="1" applyFont="1" applyFill="1" applyBorder="1" applyAlignment="1">
      <alignment horizontal="center" vertical="center" wrapText="1"/>
    </xf>
    <xf numFmtId="0" fontId="13" fillId="0" borderId="40" xfId="0" applyNumberFormat="1" applyFont="1" applyBorder="1" applyAlignment="1">
      <alignment horizontal="center" vertical="center" wrapText="1"/>
    </xf>
    <xf numFmtId="0" fontId="13" fillId="0" borderId="63" xfId="0" applyNumberFormat="1" applyFont="1" applyBorder="1" applyAlignment="1">
      <alignment horizontal="center" vertical="center" wrapText="1"/>
    </xf>
    <xf numFmtId="44" fontId="13" fillId="0" borderId="57" xfId="4" applyFont="1" applyBorder="1" applyAlignment="1">
      <alignment vertical="center" wrapText="1"/>
    </xf>
    <xf numFmtId="167" fontId="13" fillId="0" borderId="57" xfId="0" applyNumberFormat="1" applyFont="1" applyBorder="1" applyAlignment="1">
      <alignment vertical="center" wrapText="1"/>
    </xf>
    <xf numFmtId="4" fontId="13" fillId="0" borderId="57" xfId="2" applyNumberFormat="1" applyFont="1" applyBorder="1" applyAlignment="1">
      <alignment vertical="center" wrapText="1"/>
    </xf>
    <xf numFmtId="44" fontId="13" fillId="0" borderId="39" xfId="4" applyFont="1" applyBorder="1" applyAlignment="1">
      <alignment vertical="center" wrapText="1"/>
    </xf>
    <xf numFmtId="44" fontId="12" fillId="0" borderId="57" xfId="4" applyFont="1" applyBorder="1" applyAlignment="1">
      <alignment vertical="center" wrapText="1"/>
    </xf>
    <xf numFmtId="44" fontId="12" fillId="0" borderId="37" xfId="4" applyFont="1" applyBorder="1" applyAlignment="1">
      <alignment vertical="center" wrapText="1"/>
    </xf>
    <xf numFmtId="44" fontId="13" fillId="0" borderId="64" xfId="4" applyFont="1" applyBorder="1" applyAlignment="1">
      <alignment vertical="center" wrapText="1"/>
    </xf>
    <xf numFmtId="0" fontId="1" fillId="0" borderId="56" xfId="0" applyFont="1" applyBorder="1" applyAlignment="1">
      <alignment horizontal="justify" vertical="center" wrapText="1"/>
    </xf>
    <xf numFmtId="0" fontId="12" fillId="0" borderId="56" xfId="0" applyFont="1" applyBorder="1"/>
    <xf numFmtId="0" fontId="13" fillId="0" borderId="56" xfId="0" applyFont="1" applyBorder="1"/>
    <xf numFmtId="0" fontId="11" fillId="0" borderId="56" xfId="0" applyFont="1" applyBorder="1"/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quotePrefix="1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46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39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7" xfId="0" applyFont="1" applyBorder="1" applyAlignment="1">
      <alignment horizontal="justify" vertical="top" wrapText="1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quotePrefix="1" applyFont="1" applyFill="1" applyBorder="1" applyAlignment="1">
      <alignment horizontal="center" vertical="center" wrapText="1"/>
    </xf>
    <xf numFmtId="0" fontId="2" fillId="0" borderId="50" xfId="0" quotePrefix="1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170" fontId="12" fillId="0" borderId="0" xfId="4" quotePrefix="1" applyNumberFormat="1" applyFont="1" applyBorder="1" applyAlignment="1">
      <alignment horizontal="right"/>
    </xf>
  </cellXfs>
  <cellStyles count="8">
    <cellStyle name="Millares" xfId="1" builtinId="3"/>
    <cellStyle name="Millares [0]" xfId="2" builtinId="6"/>
    <cellStyle name="Millares_Forma_E7-Lagos" xfId="3"/>
    <cellStyle name="Moneda" xfId="4" builtinId="4"/>
    <cellStyle name="Normal" xfId="0" builtinId="0"/>
    <cellStyle name="Normal 2" xfId="5"/>
    <cellStyle name="Normal_e7 león - lagos modificada GTO" xfId="6"/>
    <cellStyle name="Normal_Forma_E7-Lagos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57150</xdr:rowOff>
    </xdr:from>
    <xdr:to>
      <xdr:col>2</xdr:col>
      <xdr:colOff>3505200</xdr:colOff>
      <xdr:row>3</xdr:row>
      <xdr:rowOff>4762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229225" y="57150"/>
          <a:ext cx="0" cy="43338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SECRETARIA DE COMUNICACIONES Y TRANSPORTES</a:t>
          </a:r>
        </a:p>
        <a:p>
          <a:pPr algn="ctr" rtl="1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CENTRO SCT BAJA CALIFORNIA SUR</a:t>
          </a:r>
          <a:endParaRPr lang="es-E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E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23813</xdr:colOff>
      <xdr:row>6</xdr:row>
      <xdr:rowOff>104775</xdr:rowOff>
    </xdr:to>
    <xdr:pic>
      <xdr:nvPicPr>
        <xdr:cNvPr id="3" name="Picture 1" descr="SCT_Vertical_AL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47838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136</xdr:row>
      <xdr:rowOff>0</xdr:rowOff>
    </xdr:from>
    <xdr:to>
      <xdr:col>4</xdr:col>
      <xdr:colOff>428625</xdr:colOff>
      <xdr:row>136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505825" y="907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SUBDIRECTOR DE OBRAS DEL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CENTRO SCT GUANAJUATO</a:t>
          </a: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ING. FROYLAN FELIX OROZCO</a:t>
          </a:r>
        </a:p>
      </xdr:txBody>
    </xdr:sp>
    <xdr:clientData/>
  </xdr:twoCellAnchor>
  <xdr:twoCellAnchor>
    <xdr:from>
      <xdr:col>1</xdr:col>
      <xdr:colOff>104775</xdr:colOff>
      <xdr:row>136</xdr:row>
      <xdr:rowOff>0</xdr:rowOff>
    </xdr:from>
    <xdr:to>
      <xdr:col>4</xdr:col>
      <xdr:colOff>666750</xdr:colOff>
      <xdr:row>136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76250" y="9077325"/>
          <a:ext cx="7858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 GENERAL DEL CENTRO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SCT GUANAJUATO</a:t>
          </a: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ING. FELICIANO LOPEZ IBAÑEZ</a:t>
          </a:r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8</xdr:col>
      <xdr:colOff>76200</xdr:colOff>
      <xdr:row>136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8572500" y="9077325"/>
          <a:ext cx="5181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ENCARG. DE LA RESID. GRAL DE CARR. FEDERALES CENTRO SCT GTO.</a:t>
          </a: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ING. JUAN CERDA OCHOA</a:t>
          </a:r>
        </a:p>
      </xdr:txBody>
    </xdr:sp>
    <xdr:clientData/>
  </xdr:twoCellAnchor>
  <xdr:twoCellAnchor>
    <xdr:from>
      <xdr:col>9</xdr:col>
      <xdr:colOff>0</xdr:colOff>
      <xdr:row>136</xdr:row>
      <xdr:rowOff>0</xdr:rowOff>
    </xdr:from>
    <xdr:to>
      <xdr:col>9</xdr:col>
      <xdr:colOff>0</xdr:colOff>
      <xdr:row>136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3811250" y="907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RESIDENTE DE SUP. DE CARR. FEDERALES CENTRO SCT GTO.</a:t>
          </a: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ING. JOSE DE JESUS AYALA MADRIGAL</a:t>
          </a:r>
        </a:p>
      </xdr:txBody>
    </xdr:sp>
    <xdr:clientData/>
  </xdr:twoCellAnchor>
  <xdr:twoCellAnchor>
    <xdr:from>
      <xdr:col>3</xdr:col>
      <xdr:colOff>838200</xdr:colOff>
      <xdr:row>136</xdr:row>
      <xdr:rowOff>0</xdr:rowOff>
    </xdr:from>
    <xdr:to>
      <xdr:col>3</xdr:col>
      <xdr:colOff>428625</xdr:colOff>
      <xdr:row>136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667625" y="907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Arial"/>
              <a:cs typeface="Arial"/>
            </a:rPr>
            <a:t>SUBDIRECTOR DE OBRAS DEL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Arial"/>
              <a:cs typeface="Arial"/>
            </a:rPr>
            <a:t>CENTRO SCT GUANAJUATO</a:t>
          </a:r>
        </a:p>
        <a:p>
          <a:pPr algn="ctr" rtl="0">
            <a:defRPr sz="1000"/>
          </a:pPr>
          <a:endParaRPr lang="es-ES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Arial"/>
              <a:cs typeface="Arial"/>
            </a:rPr>
            <a:t>ING. FROYLAN FELIX OROZCO</a:t>
          </a:r>
        </a:p>
      </xdr:txBody>
    </xdr:sp>
    <xdr:clientData/>
  </xdr:twoCellAnchor>
  <xdr:twoCellAnchor editAs="oneCell">
    <xdr:from>
      <xdr:col>6</xdr:col>
      <xdr:colOff>1181100</xdr:colOff>
      <xdr:row>1</xdr:row>
      <xdr:rowOff>133350</xdr:rowOff>
    </xdr:from>
    <xdr:to>
      <xdr:col>7</xdr:col>
      <xdr:colOff>819150</xdr:colOff>
      <xdr:row>5</xdr:row>
      <xdr:rowOff>66675</xdr:rowOff>
    </xdr:to>
    <xdr:sp macro="" textlink="">
      <xdr:nvSpPr>
        <xdr:cNvPr id="2054" name="8 Imagen" descr="Scala horizontal con leyenda.jpg"/>
        <xdr:cNvSpPr>
          <a:spLocks noChangeAspect="1"/>
        </xdr:cNvSpPr>
      </xdr:nvSpPr>
      <xdr:spPr bwMode="auto">
        <a:xfrm>
          <a:off x="10334625" y="295275"/>
          <a:ext cx="19240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2"/>
  <sheetViews>
    <sheetView showGridLines="0" tabSelected="1" view="pageBreakPreview" topLeftCell="D110" zoomScaleSheetLayoutView="100" workbookViewId="0">
      <selection activeCell="G144" sqref="G144"/>
    </sheetView>
  </sheetViews>
  <sheetFormatPr baseColWidth="10" defaultColWidth="11.42578125" defaultRowHeight="12.75"/>
  <cols>
    <col min="1" max="1" width="5.5703125" style="139" customWidth="1"/>
    <col min="2" max="2" width="9.42578125" style="139" customWidth="1"/>
    <col min="3" max="3" width="90.140625" style="139" customWidth="1"/>
    <col min="4" max="4" width="10.42578125" style="139" customWidth="1"/>
    <col min="5" max="5" width="13.5703125" style="156" customWidth="1"/>
    <col min="6" max="6" width="51.42578125" style="139" customWidth="1"/>
    <col min="7" max="7" width="16" style="139" customWidth="1"/>
    <col min="8" max="8" width="18.140625" style="139" customWidth="1"/>
    <col min="9" max="9" width="2" style="139" customWidth="1"/>
    <col min="10" max="11" width="11.7109375" style="139" bestFit="1" customWidth="1"/>
    <col min="12" max="16384" width="11.42578125" style="139"/>
  </cols>
  <sheetData>
    <row r="1" spans="1:9" s="166" customFormat="1">
      <c r="A1" s="271" t="s">
        <v>332</v>
      </c>
      <c r="B1" s="272"/>
      <c r="C1" s="273"/>
      <c r="D1" s="280" t="s">
        <v>325</v>
      </c>
      <c r="E1" s="281"/>
      <c r="F1" s="286" t="s">
        <v>394</v>
      </c>
      <c r="G1" s="287"/>
      <c r="H1" s="288"/>
    </row>
    <row r="2" spans="1:9" s="166" customFormat="1">
      <c r="A2" s="274"/>
      <c r="B2" s="275"/>
      <c r="C2" s="276"/>
      <c r="D2" s="282"/>
      <c r="E2" s="283"/>
      <c r="F2" s="289"/>
      <c r="G2" s="289"/>
      <c r="H2" s="290"/>
    </row>
    <row r="3" spans="1:9" s="166" customFormat="1">
      <c r="A3" s="274"/>
      <c r="B3" s="275"/>
      <c r="C3" s="276"/>
      <c r="D3" s="282"/>
      <c r="E3" s="283"/>
      <c r="F3" s="289"/>
      <c r="G3" s="289"/>
      <c r="H3" s="290"/>
    </row>
    <row r="4" spans="1:9" s="166" customFormat="1">
      <c r="A4" s="274"/>
      <c r="B4" s="275"/>
      <c r="C4" s="276"/>
      <c r="D4" s="282"/>
      <c r="E4" s="283"/>
      <c r="F4" s="289"/>
      <c r="G4" s="289"/>
      <c r="H4" s="290"/>
    </row>
    <row r="5" spans="1:9" s="166" customFormat="1">
      <c r="A5" s="274"/>
      <c r="B5" s="275"/>
      <c r="C5" s="276"/>
      <c r="D5" s="282"/>
      <c r="E5" s="283"/>
      <c r="F5" s="289"/>
      <c r="G5" s="289"/>
      <c r="H5" s="290"/>
    </row>
    <row r="6" spans="1:9" s="166" customFormat="1">
      <c r="A6" s="274"/>
      <c r="B6" s="275"/>
      <c r="C6" s="276"/>
      <c r="D6" s="282"/>
      <c r="E6" s="283"/>
      <c r="F6" s="289"/>
      <c r="G6" s="289"/>
      <c r="H6" s="290"/>
    </row>
    <row r="7" spans="1:9" s="166" customFormat="1" ht="23.25" customHeight="1" thickBot="1">
      <c r="A7" s="277"/>
      <c r="B7" s="278"/>
      <c r="C7" s="279"/>
      <c r="D7" s="284"/>
      <c r="E7" s="285"/>
      <c r="F7" s="291"/>
      <c r="G7" s="291"/>
      <c r="H7" s="292"/>
    </row>
    <row r="8" spans="1:9" s="173" customFormat="1" ht="13.5" hidden="1" customHeight="1">
      <c r="A8" s="167"/>
      <c r="B8" s="168"/>
      <c r="C8" s="169"/>
      <c r="D8" s="170"/>
      <c r="E8" s="169"/>
      <c r="F8" s="169"/>
      <c r="G8" s="169"/>
      <c r="H8" s="171"/>
      <c r="I8" s="172"/>
    </row>
    <row r="9" spans="1:9" s="173" customFormat="1" ht="13.5" hidden="1" customHeight="1">
      <c r="A9" s="167"/>
      <c r="B9" s="168"/>
      <c r="C9" s="174"/>
      <c r="D9" s="175"/>
      <c r="E9" s="176"/>
      <c r="F9" s="176"/>
      <c r="G9" s="176"/>
      <c r="H9" s="177"/>
      <c r="I9" s="172"/>
    </row>
    <row r="10" spans="1:9" s="173" customFormat="1" ht="13.5" hidden="1" customHeight="1">
      <c r="A10" s="167"/>
      <c r="B10" s="168"/>
      <c r="C10" s="174"/>
      <c r="D10" s="175"/>
      <c r="E10" s="176"/>
      <c r="F10" s="176"/>
      <c r="G10" s="176"/>
      <c r="H10" s="177"/>
      <c r="I10" s="172"/>
    </row>
    <row r="11" spans="1:9" s="179" customFormat="1" ht="19.5" customHeight="1">
      <c r="A11" s="293" t="s">
        <v>0</v>
      </c>
      <c r="B11" s="295" t="s">
        <v>326</v>
      </c>
      <c r="C11" s="297" t="s">
        <v>327</v>
      </c>
      <c r="D11" s="297" t="s">
        <v>3</v>
      </c>
      <c r="E11" s="297" t="s">
        <v>4</v>
      </c>
      <c r="F11" s="299" t="s">
        <v>328</v>
      </c>
      <c r="G11" s="300"/>
      <c r="H11" s="301" t="s">
        <v>6</v>
      </c>
      <c r="I11" s="178"/>
    </row>
    <row r="12" spans="1:9" s="179" customFormat="1" ht="28.5" customHeight="1" thickBot="1">
      <c r="A12" s="294"/>
      <c r="B12" s="296"/>
      <c r="C12" s="298"/>
      <c r="D12" s="298"/>
      <c r="E12" s="298" t="s">
        <v>329</v>
      </c>
      <c r="F12" s="165" t="s">
        <v>330</v>
      </c>
      <c r="G12" s="165" t="s">
        <v>331</v>
      </c>
      <c r="H12" s="302"/>
      <c r="I12" s="178"/>
    </row>
    <row r="13" spans="1:9" ht="6" customHeight="1" thickBot="1">
      <c r="C13" s="1"/>
      <c r="D13" s="1"/>
      <c r="E13" s="18"/>
      <c r="F13" s="1"/>
      <c r="G13" s="1"/>
      <c r="H13" s="1"/>
    </row>
    <row r="14" spans="1:9" s="148" customFormat="1" ht="5.0999999999999996" customHeight="1" thickBot="1">
      <c r="A14" s="141"/>
      <c r="B14" s="142"/>
      <c r="C14" s="143"/>
      <c r="D14" s="144"/>
      <c r="E14" s="145"/>
      <c r="F14" s="146"/>
      <c r="G14" s="147"/>
      <c r="H14" s="146"/>
    </row>
    <row r="15" spans="1:9" s="149" customFormat="1" ht="18.75" customHeight="1" thickBot="1">
      <c r="A15" s="180"/>
      <c r="B15" s="181"/>
      <c r="C15" s="181" t="s">
        <v>112</v>
      </c>
      <c r="D15" s="181"/>
      <c r="E15" s="181"/>
      <c r="F15" s="181"/>
      <c r="G15" s="181"/>
      <c r="H15" s="182"/>
    </row>
    <row r="16" spans="1:9" s="149" customFormat="1" ht="14.25" customHeight="1">
      <c r="A16" s="200"/>
      <c r="B16" s="201"/>
      <c r="C16" s="202" t="s">
        <v>9</v>
      </c>
      <c r="D16" s="203"/>
      <c r="E16" s="204"/>
      <c r="F16" s="205"/>
      <c r="G16" s="206"/>
      <c r="H16" s="207"/>
    </row>
    <row r="17" spans="1:10" s="149" customFormat="1" ht="14.25" customHeight="1">
      <c r="A17" s="254">
        <v>1</v>
      </c>
      <c r="B17" s="208" t="s">
        <v>363</v>
      </c>
      <c r="C17" s="209" t="s">
        <v>395</v>
      </c>
      <c r="D17" s="210" t="s">
        <v>7</v>
      </c>
      <c r="E17" s="211">
        <v>8.6</v>
      </c>
      <c r="F17" s="212"/>
      <c r="G17" s="213"/>
      <c r="H17" s="260">
        <f>ROUND(E17*G17,2)</f>
        <v>0</v>
      </c>
      <c r="J17" s="150"/>
    </row>
    <row r="18" spans="1:10" s="149" customFormat="1">
      <c r="A18" s="255"/>
      <c r="B18" s="208"/>
      <c r="C18" s="214" t="s">
        <v>106</v>
      </c>
      <c r="D18" s="210"/>
      <c r="E18" s="215"/>
      <c r="F18" s="212"/>
      <c r="G18" s="216"/>
      <c r="H18" s="261"/>
    </row>
    <row r="19" spans="1:10" s="149" customFormat="1">
      <c r="A19" s="255"/>
      <c r="B19" s="208"/>
      <c r="C19" s="209" t="s">
        <v>396</v>
      </c>
      <c r="D19" s="210"/>
      <c r="E19" s="215"/>
      <c r="F19" s="212"/>
      <c r="G19" s="216"/>
      <c r="H19" s="261"/>
    </row>
    <row r="20" spans="1:10" s="149" customFormat="1">
      <c r="A20" s="254">
        <f>1+A17</f>
        <v>2</v>
      </c>
      <c r="B20" s="208" t="s">
        <v>364</v>
      </c>
      <c r="C20" s="209" t="s">
        <v>399</v>
      </c>
      <c r="D20" s="210" t="s">
        <v>8</v>
      </c>
      <c r="E20" s="211">
        <v>6992</v>
      </c>
      <c r="F20" s="215"/>
      <c r="G20" s="213"/>
      <c r="H20" s="260">
        <f>ROUND(E20*G20,2)</f>
        <v>0</v>
      </c>
      <c r="J20" s="150"/>
    </row>
    <row r="21" spans="1:10" s="149" customFormat="1">
      <c r="A21" s="254"/>
      <c r="B21" s="208"/>
      <c r="C21" s="214" t="s">
        <v>38</v>
      </c>
      <c r="D21" s="210"/>
      <c r="E21" s="215"/>
      <c r="F21" s="212"/>
      <c r="G21" s="216"/>
      <c r="H21" s="262"/>
      <c r="J21" s="150"/>
    </row>
    <row r="22" spans="1:10" s="149" customFormat="1">
      <c r="A22" s="255"/>
      <c r="B22" s="208"/>
      <c r="C22" s="209" t="s">
        <v>397</v>
      </c>
      <c r="D22" s="210"/>
      <c r="E22" s="217"/>
      <c r="F22" s="212"/>
      <c r="G22" s="213"/>
      <c r="H22" s="260"/>
    </row>
    <row r="23" spans="1:10" s="149" customFormat="1">
      <c r="A23" s="255"/>
      <c r="B23" s="208"/>
      <c r="C23" s="209" t="s">
        <v>43</v>
      </c>
      <c r="D23" s="210"/>
      <c r="E23" s="217"/>
      <c r="F23" s="212"/>
      <c r="G23" s="213"/>
      <c r="H23" s="260"/>
    </row>
    <row r="24" spans="1:10" s="149" customFormat="1">
      <c r="A24" s="254">
        <f>1+A20</f>
        <v>3</v>
      </c>
      <c r="B24" s="208" t="s">
        <v>365</v>
      </c>
      <c r="C24" s="209" t="s">
        <v>398</v>
      </c>
      <c r="D24" s="210" t="s">
        <v>8</v>
      </c>
      <c r="E24" s="218">
        <v>19164</v>
      </c>
      <c r="F24" s="215"/>
      <c r="G24" s="213"/>
      <c r="H24" s="260">
        <f t="shared" ref="H24:H37" si="0">ROUND(E24*G24,2)</f>
        <v>0</v>
      </c>
      <c r="J24" s="150"/>
    </row>
    <row r="25" spans="1:10" s="149" customFormat="1">
      <c r="A25" s="255"/>
      <c r="B25" s="208"/>
      <c r="C25" s="209" t="s">
        <v>48</v>
      </c>
      <c r="D25" s="210"/>
      <c r="E25" s="217"/>
      <c r="F25" s="215"/>
      <c r="G25" s="213"/>
      <c r="H25" s="260"/>
    </row>
    <row r="26" spans="1:10" s="149" customFormat="1">
      <c r="A26" s="256">
        <f>1+A24</f>
        <v>4</v>
      </c>
      <c r="B26" s="201" t="s">
        <v>365</v>
      </c>
      <c r="C26" s="238" t="s">
        <v>398</v>
      </c>
      <c r="D26" s="203" t="s">
        <v>8</v>
      </c>
      <c r="E26" s="233">
        <v>1516</v>
      </c>
      <c r="F26" s="234"/>
      <c r="G26" s="235"/>
      <c r="H26" s="263">
        <f t="shared" si="0"/>
        <v>0</v>
      </c>
      <c r="J26" s="150"/>
    </row>
    <row r="27" spans="1:10" s="149" customFormat="1">
      <c r="A27" s="256"/>
      <c r="B27" s="201"/>
      <c r="C27" s="202" t="s">
        <v>10</v>
      </c>
      <c r="D27" s="203"/>
      <c r="E27" s="236"/>
      <c r="F27" s="205"/>
      <c r="G27" s="235"/>
      <c r="H27" s="263"/>
    </row>
    <row r="28" spans="1:10" s="149" customFormat="1" ht="24">
      <c r="A28" s="254" t="e">
        <f>1+#REF!</f>
        <v>#REF!</v>
      </c>
      <c r="B28" s="208" t="s">
        <v>364</v>
      </c>
      <c r="C28" s="209" t="s">
        <v>400</v>
      </c>
      <c r="D28" s="210" t="s">
        <v>8</v>
      </c>
      <c r="E28" s="218">
        <v>13541</v>
      </c>
      <c r="F28" s="212"/>
      <c r="G28" s="213"/>
      <c r="H28" s="260">
        <f t="shared" si="0"/>
        <v>0</v>
      </c>
    </row>
    <row r="29" spans="1:10" s="149" customFormat="1">
      <c r="A29" s="254" t="e">
        <f>1+A28</f>
        <v>#REF!</v>
      </c>
      <c r="B29" s="208" t="s">
        <v>364</v>
      </c>
      <c r="C29" s="209" t="s">
        <v>401</v>
      </c>
      <c r="D29" s="210" t="s">
        <v>8</v>
      </c>
      <c r="E29" s="218">
        <v>2537</v>
      </c>
      <c r="F29" s="212"/>
      <c r="G29" s="213"/>
      <c r="H29" s="260">
        <f t="shared" si="0"/>
        <v>0</v>
      </c>
    </row>
    <row r="30" spans="1:10" s="149" customFormat="1">
      <c r="A30" s="254" t="e">
        <f>1+A29</f>
        <v>#REF!</v>
      </c>
      <c r="B30" s="208" t="s">
        <v>364</v>
      </c>
      <c r="C30" s="209" t="s">
        <v>402</v>
      </c>
      <c r="D30" s="210"/>
      <c r="E30" s="217"/>
      <c r="F30" s="212"/>
      <c r="G30" s="213"/>
      <c r="H30" s="260"/>
    </row>
    <row r="31" spans="1:10" s="149" customFormat="1">
      <c r="A31" s="254"/>
      <c r="B31" s="208"/>
      <c r="C31" s="209" t="s">
        <v>40</v>
      </c>
      <c r="D31" s="210"/>
      <c r="E31" s="217"/>
      <c r="F31" s="212"/>
      <c r="G31" s="213"/>
      <c r="H31" s="260"/>
    </row>
    <row r="32" spans="1:10" s="149" customFormat="1">
      <c r="A32" s="254" t="e">
        <f t="shared" ref="A32" si="1">1+A30</f>
        <v>#REF!</v>
      </c>
      <c r="B32" s="208" t="s">
        <v>366</v>
      </c>
      <c r="C32" s="209" t="s">
        <v>403</v>
      </c>
      <c r="D32" s="210" t="s">
        <v>8</v>
      </c>
      <c r="E32" s="218">
        <v>132425</v>
      </c>
      <c r="F32" s="215"/>
      <c r="G32" s="213"/>
      <c r="H32" s="260">
        <f t="shared" si="0"/>
        <v>0</v>
      </c>
      <c r="J32" s="150"/>
    </row>
    <row r="33" spans="1:13" s="149" customFormat="1">
      <c r="A33" s="254" t="e">
        <f>1+A32</f>
        <v>#REF!</v>
      </c>
      <c r="B33" s="208" t="s">
        <v>366</v>
      </c>
      <c r="C33" s="209" t="s">
        <v>404</v>
      </c>
      <c r="D33" s="210" t="s">
        <v>8</v>
      </c>
      <c r="E33" s="218">
        <v>34641</v>
      </c>
      <c r="F33" s="215"/>
      <c r="G33" s="213"/>
      <c r="H33" s="260">
        <f t="shared" si="0"/>
        <v>0</v>
      </c>
      <c r="J33" s="150"/>
      <c r="K33" s="163"/>
    </row>
    <row r="34" spans="1:13" s="149" customFormat="1">
      <c r="A34" s="254" t="e">
        <f>1+A33</f>
        <v>#REF!</v>
      </c>
      <c r="B34" s="208" t="s">
        <v>366</v>
      </c>
      <c r="C34" s="209" t="s">
        <v>405</v>
      </c>
      <c r="D34" s="210" t="s">
        <v>8</v>
      </c>
      <c r="E34" s="218">
        <v>24714.68</v>
      </c>
      <c r="F34" s="215"/>
      <c r="G34" s="213"/>
      <c r="H34" s="260">
        <f t="shared" si="0"/>
        <v>0</v>
      </c>
      <c r="J34" s="150"/>
      <c r="K34" s="163"/>
      <c r="M34" s="164"/>
    </row>
    <row r="35" spans="1:13" s="149" customFormat="1">
      <c r="A35" s="257"/>
      <c r="B35" s="208"/>
      <c r="C35" s="209" t="s">
        <v>49</v>
      </c>
      <c r="D35" s="210"/>
      <c r="E35" s="217"/>
      <c r="F35" s="215"/>
      <c r="G35" s="213"/>
      <c r="H35" s="260"/>
    </row>
    <row r="36" spans="1:13" s="149" customFormat="1">
      <c r="A36" s="257"/>
      <c r="B36" s="208"/>
      <c r="C36" s="209" t="s">
        <v>50</v>
      </c>
      <c r="D36" s="210"/>
      <c r="E36" s="217"/>
      <c r="F36" s="215"/>
      <c r="G36" s="213"/>
      <c r="H36" s="260"/>
    </row>
    <row r="37" spans="1:13" s="149" customFormat="1">
      <c r="A37" s="254" t="e">
        <f>1+A34</f>
        <v>#REF!</v>
      </c>
      <c r="B37" s="208" t="s">
        <v>366</v>
      </c>
      <c r="C37" s="209" t="s">
        <v>405</v>
      </c>
      <c r="D37" s="210" t="s">
        <v>8</v>
      </c>
      <c r="E37" s="218">
        <v>2200</v>
      </c>
      <c r="F37" s="215"/>
      <c r="G37" s="213"/>
      <c r="H37" s="260">
        <f t="shared" si="0"/>
        <v>0</v>
      </c>
      <c r="J37" s="150"/>
    </row>
    <row r="38" spans="1:13" s="149" customFormat="1">
      <c r="A38" s="254"/>
      <c r="B38" s="208"/>
      <c r="C38" s="209"/>
      <c r="D38" s="210"/>
      <c r="E38" s="217"/>
      <c r="F38" s="215"/>
      <c r="G38" s="213"/>
      <c r="H38" s="264"/>
      <c r="J38" s="150"/>
    </row>
    <row r="39" spans="1:13" s="151" customFormat="1" ht="13.5" thickBot="1">
      <c r="A39" s="256"/>
      <c r="B39" s="183"/>
      <c r="C39" s="220"/>
      <c r="D39" s="184"/>
      <c r="E39" s="221"/>
      <c r="F39" s="185"/>
      <c r="G39" s="222"/>
      <c r="H39" s="265"/>
    </row>
    <row r="40" spans="1:13" s="149" customFormat="1" ht="13.5" thickBot="1">
      <c r="A40" s="237"/>
      <c r="B40" s="181"/>
      <c r="C40" s="181" t="s">
        <v>113</v>
      </c>
      <c r="D40" s="181"/>
      <c r="E40" s="181"/>
      <c r="F40" s="181"/>
      <c r="G40" s="181"/>
      <c r="H40" s="189"/>
    </row>
    <row r="41" spans="1:13" s="149" customFormat="1">
      <c r="A41" s="256"/>
      <c r="B41" s="186"/>
      <c r="C41" s="187" t="s">
        <v>14</v>
      </c>
      <c r="D41" s="188"/>
      <c r="E41" s="190"/>
      <c r="F41" s="223"/>
      <c r="G41" s="191"/>
      <c r="H41" s="266"/>
    </row>
    <row r="42" spans="1:13" s="149" customFormat="1">
      <c r="A42" s="254" t="e">
        <f>1+A37</f>
        <v>#REF!</v>
      </c>
      <c r="B42" s="208" t="s">
        <v>368</v>
      </c>
      <c r="C42" s="209" t="s">
        <v>406</v>
      </c>
      <c r="D42" s="210" t="s">
        <v>8</v>
      </c>
      <c r="E42" s="225">
        <v>1266.9100000000001</v>
      </c>
      <c r="F42" s="226"/>
      <c r="G42" s="227"/>
      <c r="H42" s="260"/>
    </row>
    <row r="43" spans="1:13" s="149" customFormat="1" ht="15" customHeight="1">
      <c r="A43" s="254" t="e">
        <f>1+A42</f>
        <v>#REF!</v>
      </c>
      <c r="B43" s="208" t="s">
        <v>362</v>
      </c>
      <c r="C43" s="209" t="s">
        <v>349</v>
      </c>
      <c r="D43" s="210" t="s">
        <v>8</v>
      </c>
      <c r="E43" s="225">
        <v>848.56</v>
      </c>
      <c r="F43" s="215"/>
      <c r="G43" s="213"/>
      <c r="H43" s="260">
        <f>ROUND(E42*G43,2)</f>
        <v>0</v>
      </c>
      <c r="J43" s="150"/>
    </row>
    <row r="44" spans="1:13" s="149" customFormat="1" ht="15" customHeight="1">
      <c r="A44" s="228"/>
      <c r="B44" s="267"/>
      <c r="C44" s="267"/>
      <c r="D44" s="267"/>
      <c r="E44" s="267"/>
      <c r="F44" s="215"/>
      <c r="G44" s="213"/>
      <c r="H44" s="260">
        <f>ROUND(E43*G44,2)</f>
        <v>0</v>
      </c>
      <c r="J44" s="150"/>
    </row>
    <row r="45" spans="1:13" s="149" customFormat="1" ht="15" customHeight="1">
      <c r="A45" s="255"/>
      <c r="B45" s="208"/>
      <c r="C45" s="268" t="s">
        <v>347</v>
      </c>
      <c r="D45" s="210"/>
      <c r="E45" s="229"/>
      <c r="F45" s="215"/>
      <c r="G45" s="213"/>
      <c r="H45" s="260"/>
      <c r="J45" s="150"/>
    </row>
    <row r="46" spans="1:13" s="149" customFormat="1" ht="15" customHeight="1">
      <c r="A46" s="255"/>
      <c r="B46" s="208"/>
      <c r="C46" s="269" t="s">
        <v>409</v>
      </c>
      <c r="D46" s="210"/>
      <c r="E46" s="229"/>
      <c r="F46" s="215"/>
      <c r="G46" s="213"/>
      <c r="H46" s="260"/>
      <c r="J46" s="150"/>
    </row>
    <row r="47" spans="1:13" s="149" customFormat="1" ht="15" customHeight="1">
      <c r="A47" s="254" t="e">
        <f>1+A43</f>
        <v>#REF!</v>
      </c>
      <c r="B47" s="208" t="s">
        <v>373</v>
      </c>
      <c r="C47" s="269" t="s">
        <v>348</v>
      </c>
      <c r="D47" s="210" t="s">
        <v>8</v>
      </c>
      <c r="E47" s="225">
        <v>163.59</v>
      </c>
      <c r="F47" s="215"/>
      <c r="G47" s="213"/>
      <c r="H47" s="260">
        <f>ROUND(E47*G47,2)</f>
        <v>0</v>
      </c>
      <c r="J47" s="150"/>
    </row>
    <row r="48" spans="1:13" s="149" customFormat="1" ht="15" customHeight="1">
      <c r="A48" s="254" t="e">
        <f t="shared" ref="A48:A57" si="2">1+A47</f>
        <v>#REF!</v>
      </c>
      <c r="B48" s="208" t="s">
        <v>373</v>
      </c>
      <c r="C48" s="269" t="s">
        <v>350</v>
      </c>
      <c r="D48" s="210" t="s">
        <v>351</v>
      </c>
      <c r="E48" s="225">
        <v>180</v>
      </c>
      <c r="F48" s="215"/>
      <c r="G48" s="213"/>
      <c r="H48" s="260">
        <f>ROUND(E48*G48,2)</f>
        <v>0</v>
      </c>
      <c r="J48" s="150"/>
    </row>
    <row r="49" spans="1:10" s="149" customFormat="1" ht="15" customHeight="1">
      <c r="A49" s="254" t="e">
        <f t="shared" si="2"/>
        <v>#REF!</v>
      </c>
      <c r="B49" s="208" t="s">
        <v>392</v>
      </c>
      <c r="C49" s="269" t="s">
        <v>407</v>
      </c>
      <c r="D49" s="210" t="s">
        <v>8</v>
      </c>
      <c r="E49" s="225">
        <v>115.63</v>
      </c>
      <c r="F49" s="215"/>
      <c r="G49" s="213"/>
      <c r="H49" s="260">
        <f t="shared" ref="H49:H51" si="3">ROUND(E49*G49,2)</f>
        <v>0</v>
      </c>
      <c r="J49" s="150"/>
    </row>
    <row r="50" spans="1:10" s="149" customFormat="1" ht="15" customHeight="1">
      <c r="A50" s="254" t="e">
        <f t="shared" si="2"/>
        <v>#REF!</v>
      </c>
      <c r="B50" s="208" t="s">
        <v>393</v>
      </c>
      <c r="C50" s="269" t="s">
        <v>408</v>
      </c>
      <c r="D50" s="210" t="s">
        <v>351</v>
      </c>
      <c r="E50" s="225">
        <v>229.57</v>
      </c>
      <c r="F50" s="215"/>
      <c r="G50" s="213"/>
      <c r="H50" s="260">
        <f t="shared" si="3"/>
        <v>0</v>
      </c>
      <c r="J50" s="150"/>
    </row>
    <row r="51" spans="1:10" s="149" customFormat="1" ht="15" customHeight="1">
      <c r="A51" s="254" t="e">
        <f t="shared" si="2"/>
        <v>#REF!</v>
      </c>
      <c r="B51" s="208" t="s">
        <v>367</v>
      </c>
      <c r="C51" s="269" t="s">
        <v>354</v>
      </c>
      <c r="D51" s="210" t="s">
        <v>8</v>
      </c>
      <c r="E51" s="225">
        <v>316.73</v>
      </c>
      <c r="F51" s="215"/>
      <c r="G51" s="213"/>
      <c r="H51" s="260">
        <f t="shared" si="3"/>
        <v>0</v>
      </c>
      <c r="J51" s="150"/>
    </row>
    <row r="52" spans="1:10" s="149" customFormat="1" ht="15" customHeight="1">
      <c r="A52" s="255"/>
      <c r="B52" s="208"/>
      <c r="C52" s="214" t="s">
        <v>340</v>
      </c>
      <c r="D52" s="210"/>
      <c r="E52" s="229"/>
      <c r="F52" s="215"/>
      <c r="G52" s="213"/>
      <c r="H52" s="260"/>
      <c r="J52" s="150"/>
    </row>
    <row r="53" spans="1:10" s="149" customFormat="1" ht="15" customHeight="1">
      <c r="A53" s="254"/>
      <c r="B53" s="208"/>
      <c r="C53" s="209" t="s">
        <v>410</v>
      </c>
      <c r="D53" s="210"/>
      <c r="E53" s="229"/>
      <c r="F53" s="215"/>
      <c r="G53" s="213"/>
      <c r="H53" s="260"/>
      <c r="J53" s="150"/>
    </row>
    <row r="54" spans="1:10" s="149" customFormat="1" ht="15" customHeight="1">
      <c r="A54" s="254" t="e">
        <f>1+A51</f>
        <v>#REF!</v>
      </c>
      <c r="B54" s="208" t="s">
        <v>369</v>
      </c>
      <c r="C54" s="209" t="s">
        <v>361</v>
      </c>
      <c r="D54" s="210" t="s">
        <v>8</v>
      </c>
      <c r="E54" s="225">
        <v>355.85</v>
      </c>
      <c r="F54" s="215"/>
      <c r="G54" s="213"/>
      <c r="H54" s="260">
        <f>ROUND(E54*G54,2)</f>
        <v>0</v>
      </c>
      <c r="J54" s="150"/>
    </row>
    <row r="55" spans="1:10" s="149" customFormat="1" ht="21" customHeight="1">
      <c r="A55" s="254" t="e">
        <f t="shared" si="2"/>
        <v>#REF!</v>
      </c>
      <c r="B55" s="208" t="s">
        <v>374</v>
      </c>
      <c r="C55" s="209" t="s">
        <v>360</v>
      </c>
      <c r="D55" s="210" t="s">
        <v>8</v>
      </c>
      <c r="E55" s="225">
        <v>197.92</v>
      </c>
      <c r="F55" s="215"/>
      <c r="G55" s="213"/>
      <c r="H55" s="260">
        <f>ROUND(E55*G55,2)</f>
        <v>0</v>
      </c>
      <c r="J55" s="150"/>
    </row>
    <row r="56" spans="1:10" s="149" customFormat="1">
      <c r="A56" s="254" t="e">
        <f t="shared" si="2"/>
        <v>#REF!</v>
      </c>
      <c r="B56" s="208" t="s">
        <v>369</v>
      </c>
      <c r="C56" s="209" t="s">
        <v>352</v>
      </c>
      <c r="D56" s="210" t="s">
        <v>8</v>
      </c>
      <c r="E56" s="230">
        <v>1066.46</v>
      </c>
      <c r="F56" s="215"/>
      <c r="G56" s="213"/>
      <c r="H56" s="260">
        <f>ROUND(E56*G56,2)</f>
        <v>0</v>
      </c>
      <c r="J56" s="150"/>
    </row>
    <row r="57" spans="1:10" s="149" customFormat="1">
      <c r="A57" s="254" t="e">
        <f t="shared" si="2"/>
        <v>#REF!</v>
      </c>
      <c r="B57" s="208" t="s">
        <v>369</v>
      </c>
      <c r="C57" s="209" t="s">
        <v>353</v>
      </c>
      <c r="D57" s="210" t="s">
        <v>8</v>
      </c>
      <c r="E57" s="231">
        <v>172</v>
      </c>
      <c r="F57" s="232"/>
      <c r="G57" s="213"/>
      <c r="H57" s="260">
        <f>ROUND(E57*G57,2)</f>
        <v>0</v>
      </c>
      <c r="J57" s="150"/>
    </row>
    <row r="58" spans="1:10" s="149" customFormat="1">
      <c r="A58" s="254"/>
      <c r="B58" s="208"/>
      <c r="C58" s="214" t="s">
        <v>18</v>
      </c>
      <c r="D58" s="210"/>
      <c r="E58" s="229"/>
      <c r="F58" s="215"/>
      <c r="G58" s="213"/>
      <c r="H58" s="260"/>
    </row>
    <row r="59" spans="1:10" s="149" customFormat="1">
      <c r="A59" s="254"/>
      <c r="B59" s="208"/>
      <c r="C59" s="209" t="s">
        <v>411</v>
      </c>
      <c r="D59" s="210"/>
      <c r="E59" s="229"/>
      <c r="F59" s="215"/>
      <c r="G59" s="213"/>
      <c r="H59" s="260"/>
    </row>
    <row r="60" spans="1:10" s="149" customFormat="1">
      <c r="A60" s="254" t="e">
        <f>1+A57</f>
        <v>#REF!</v>
      </c>
      <c r="B60" s="208" t="s">
        <v>371</v>
      </c>
      <c r="C60" s="209" t="s">
        <v>59</v>
      </c>
      <c r="D60" s="210" t="s">
        <v>19</v>
      </c>
      <c r="E60" s="225">
        <v>28068</v>
      </c>
      <c r="F60" s="215"/>
      <c r="G60" s="213"/>
      <c r="H60" s="260">
        <f>ROUND(E60*G60,2)</f>
        <v>0</v>
      </c>
      <c r="J60" s="150"/>
    </row>
    <row r="61" spans="1:10" s="149" customFormat="1">
      <c r="A61" s="254"/>
      <c r="B61" s="208"/>
      <c r="C61" s="214" t="s">
        <v>114</v>
      </c>
      <c r="D61" s="210"/>
      <c r="E61" s="229"/>
      <c r="F61" s="215"/>
      <c r="G61" s="213"/>
      <c r="H61" s="260"/>
      <c r="J61" s="150"/>
    </row>
    <row r="62" spans="1:10" s="149" customFormat="1">
      <c r="A62" s="254" t="e">
        <f>1+A60</f>
        <v>#REF!</v>
      </c>
      <c r="B62" s="208" t="s">
        <v>370</v>
      </c>
      <c r="C62" s="209" t="s">
        <v>343</v>
      </c>
      <c r="D62" s="210" t="s">
        <v>27</v>
      </c>
      <c r="E62" s="225">
        <v>1300</v>
      </c>
      <c r="F62" s="215"/>
      <c r="G62" s="213"/>
      <c r="H62" s="260">
        <f>ROUND(E62*G62,2)</f>
        <v>0</v>
      </c>
      <c r="J62" s="150"/>
    </row>
    <row r="63" spans="1:10" s="149" customFormat="1">
      <c r="A63" s="254" t="e">
        <f>A62+1</f>
        <v>#REF!</v>
      </c>
      <c r="B63" s="208" t="s">
        <v>372</v>
      </c>
      <c r="C63" s="209" t="s">
        <v>344</v>
      </c>
      <c r="D63" s="210" t="s">
        <v>27</v>
      </c>
      <c r="E63" s="225">
        <v>10700</v>
      </c>
      <c r="F63" s="215"/>
      <c r="G63" s="213"/>
      <c r="H63" s="260">
        <f>ROUND(E63*G63,2)</f>
        <v>0</v>
      </c>
      <c r="J63" s="150"/>
    </row>
    <row r="64" spans="1:10" s="152" customFormat="1" ht="14.25" customHeight="1">
      <c r="A64" s="254" t="e">
        <f>A63+1</f>
        <v>#REF!</v>
      </c>
      <c r="B64" s="208" t="s">
        <v>375</v>
      </c>
      <c r="C64" s="209" t="s">
        <v>345</v>
      </c>
      <c r="D64" s="210" t="s">
        <v>27</v>
      </c>
      <c r="E64" s="225">
        <v>947.18</v>
      </c>
      <c r="F64" s="215"/>
      <c r="G64" s="213"/>
      <c r="H64" s="260">
        <f>ROUND(E64*G64,2)</f>
        <v>0</v>
      </c>
      <c r="J64" s="153"/>
    </row>
    <row r="65" spans="1:10" s="148" customFormat="1" ht="14.25" customHeight="1">
      <c r="A65" s="254" t="e">
        <f>A64+1</f>
        <v>#REF!</v>
      </c>
      <c r="B65" s="208" t="s">
        <v>387</v>
      </c>
      <c r="C65" s="209" t="s">
        <v>412</v>
      </c>
      <c r="D65" s="210" t="s">
        <v>27</v>
      </c>
      <c r="E65" s="225">
        <v>12000</v>
      </c>
      <c r="F65" s="215"/>
      <c r="G65" s="213"/>
      <c r="H65" s="260">
        <f>ROUND(E65*G65,2)</f>
        <v>0</v>
      </c>
      <c r="J65" s="154"/>
    </row>
    <row r="66" spans="1:10" s="148" customFormat="1" ht="13.5" thickBot="1">
      <c r="A66" s="258"/>
      <c r="B66" s="183"/>
      <c r="C66" s="220"/>
      <c r="D66" s="184"/>
      <c r="E66" s="224"/>
      <c r="F66" s="185"/>
      <c r="G66" s="222"/>
      <c r="H66" s="265"/>
      <c r="J66" s="154"/>
    </row>
    <row r="67" spans="1:10" s="149" customFormat="1" ht="13.5" thickBot="1">
      <c r="A67" s="180"/>
      <c r="B67" s="181"/>
      <c r="C67" s="181" t="s">
        <v>110</v>
      </c>
      <c r="D67" s="181"/>
      <c r="E67" s="181"/>
      <c r="F67" s="181"/>
      <c r="G67" s="181"/>
      <c r="H67" s="189"/>
    </row>
    <row r="68" spans="1:10" s="149" customFormat="1">
      <c r="A68" s="259"/>
      <c r="B68" s="186"/>
      <c r="C68" s="219" t="s">
        <v>421</v>
      </c>
      <c r="D68" s="188"/>
      <c r="E68" s="190"/>
      <c r="F68" s="223"/>
      <c r="G68" s="191"/>
      <c r="H68" s="266"/>
    </row>
    <row r="69" spans="1:10" s="149" customFormat="1">
      <c r="A69" s="254"/>
      <c r="B69" s="208"/>
      <c r="C69" s="209" t="s">
        <v>416</v>
      </c>
      <c r="D69" s="210"/>
      <c r="E69" s="240"/>
      <c r="F69" s="212"/>
      <c r="G69" s="227"/>
      <c r="H69" s="260"/>
    </row>
    <row r="70" spans="1:10" s="149" customFormat="1" ht="15" customHeight="1">
      <c r="A70" s="254" t="e">
        <f>1+A65</f>
        <v>#REF!</v>
      </c>
      <c r="B70" s="208" t="s">
        <v>376</v>
      </c>
      <c r="C70" s="214" t="s">
        <v>413</v>
      </c>
      <c r="D70" s="210" t="s">
        <v>8</v>
      </c>
      <c r="E70" s="241">
        <v>15575</v>
      </c>
      <c r="F70" s="215"/>
      <c r="G70" s="213"/>
      <c r="H70" s="260">
        <f>ROUND(E70*G70,2)</f>
        <v>0</v>
      </c>
      <c r="J70" s="150"/>
    </row>
    <row r="71" spans="1:10" s="149" customFormat="1">
      <c r="A71" s="254"/>
      <c r="B71" s="208"/>
      <c r="C71" s="214" t="s">
        <v>417</v>
      </c>
      <c r="D71" s="210"/>
      <c r="E71" s="240"/>
      <c r="F71" s="215"/>
      <c r="G71" s="213"/>
      <c r="H71" s="260"/>
      <c r="J71" s="150"/>
    </row>
    <row r="72" spans="1:10" s="149" customFormat="1">
      <c r="A72" s="254" t="e">
        <f>A70+1</f>
        <v>#REF!</v>
      </c>
      <c r="B72" s="208" t="s">
        <v>377</v>
      </c>
      <c r="C72" s="209" t="s">
        <v>333</v>
      </c>
      <c r="D72" s="210" t="s">
        <v>299</v>
      </c>
      <c r="E72" s="241">
        <v>121132</v>
      </c>
      <c r="F72" s="215"/>
      <c r="G72" s="213"/>
      <c r="H72" s="260">
        <f>ROUND(E72*G72,2)</f>
        <v>0</v>
      </c>
      <c r="J72" s="150"/>
    </row>
    <row r="73" spans="1:10" s="149" customFormat="1">
      <c r="A73" s="254" t="e">
        <f>1+A72</f>
        <v>#REF!</v>
      </c>
      <c r="B73" s="208" t="s">
        <v>379</v>
      </c>
      <c r="C73" s="209" t="s">
        <v>334</v>
      </c>
      <c r="D73" s="210" t="s">
        <v>22</v>
      </c>
      <c r="E73" s="241">
        <v>96000</v>
      </c>
      <c r="F73" s="215"/>
      <c r="G73" s="213"/>
      <c r="H73" s="260">
        <f>ROUND(E73*G73,2)</f>
        <v>0</v>
      </c>
      <c r="J73" s="150"/>
    </row>
    <row r="74" spans="1:10" s="149" customFormat="1">
      <c r="A74" s="254"/>
      <c r="B74" s="208"/>
      <c r="C74" s="214" t="s">
        <v>419</v>
      </c>
      <c r="D74" s="210"/>
      <c r="E74" s="240"/>
      <c r="F74" s="215"/>
      <c r="G74" s="213"/>
      <c r="H74" s="260"/>
      <c r="J74" s="150"/>
    </row>
    <row r="75" spans="1:10" s="149" customFormat="1" ht="13.5" customHeight="1">
      <c r="A75" s="254"/>
      <c r="B75" s="208"/>
      <c r="C75" s="209" t="s">
        <v>420</v>
      </c>
      <c r="D75" s="210"/>
      <c r="E75" s="240"/>
      <c r="F75" s="215"/>
      <c r="G75" s="213"/>
      <c r="H75" s="260"/>
    </row>
    <row r="76" spans="1:10" s="149" customFormat="1">
      <c r="A76" s="254" t="e">
        <f>A73+1</f>
        <v>#REF!</v>
      </c>
      <c r="B76" s="208" t="s">
        <v>380</v>
      </c>
      <c r="C76" s="214" t="s">
        <v>413</v>
      </c>
      <c r="D76" s="210" t="s">
        <v>8</v>
      </c>
      <c r="E76" s="241">
        <v>7508</v>
      </c>
      <c r="F76" s="215"/>
      <c r="G76" s="213"/>
      <c r="H76" s="260">
        <f>ROUND(E76*G76,2)</f>
        <v>0</v>
      </c>
      <c r="J76" s="150"/>
    </row>
    <row r="77" spans="1:10" s="149" customFormat="1" ht="24">
      <c r="A77" s="254" t="e">
        <f>A76+1</f>
        <v>#REF!</v>
      </c>
      <c r="B77" s="208" t="s">
        <v>378</v>
      </c>
      <c r="C77" s="209" t="s">
        <v>359</v>
      </c>
      <c r="D77" s="210" t="s">
        <v>19</v>
      </c>
      <c r="E77" s="241">
        <f>+E76*115</f>
        <v>863420</v>
      </c>
      <c r="F77" s="270"/>
      <c r="G77" s="213"/>
      <c r="H77" s="260">
        <f>ROUND(E77*G77,2)</f>
        <v>0</v>
      </c>
      <c r="J77" s="150"/>
    </row>
    <row r="78" spans="1:10" s="149" customFormat="1" ht="24" customHeight="1">
      <c r="A78" s="254"/>
      <c r="B78" s="208"/>
      <c r="C78" s="214" t="s">
        <v>418</v>
      </c>
      <c r="D78" s="210"/>
      <c r="E78" s="240"/>
      <c r="F78" s="215"/>
      <c r="G78" s="213"/>
      <c r="H78" s="260"/>
      <c r="J78" s="150"/>
    </row>
    <row r="79" spans="1:10" s="149" customFormat="1" ht="27.75" customHeight="1">
      <c r="A79" s="254"/>
      <c r="B79" s="208"/>
      <c r="C79" s="209" t="s">
        <v>341</v>
      </c>
      <c r="D79" s="210" t="s">
        <v>8</v>
      </c>
      <c r="E79" s="241">
        <v>3684</v>
      </c>
      <c r="F79" s="215"/>
      <c r="G79" s="213"/>
      <c r="H79" s="260">
        <f>ROUND(E79*G79,2)</f>
        <v>0</v>
      </c>
    </row>
    <row r="80" spans="1:10">
      <c r="A80" s="254" t="e">
        <f>A77+1</f>
        <v>#REF!</v>
      </c>
      <c r="B80" s="208" t="s">
        <v>381</v>
      </c>
      <c r="C80" s="214" t="s">
        <v>413</v>
      </c>
    </row>
    <row r="81" spans="1:10" s="149" customFormat="1" ht="12" customHeight="1">
      <c r="A81" s="254" t="e">
        <f>A80+1</f>
        <v>#REF!</v>
      </c>
      <c r="B81" s="208" t="s">
        <v>378</v>
      </c>
      <c r="C81" s="209" t="s">
        <v>358</v>
      </c>
      <c r="D81" s="210" t="s">
        <v>19</v>
      </c>
      <c r="E81" s="241">
        <f>+E79*135</f>
        <v>497340</v>
      </c>
      <c r="F81" s="270"/>
      <c r="G81" s="213"/>
      <c r="H81" s="260">
        <f>ROUND(E81*G81,2)</f>
        <v>0</v>
      </c>
      <c r="J81" s="150"/>
    </row>
    <row r="82" spans="1:10" s="149" customFormat="1">
      <c r="A82" s="254"/>
      <c r="B82" s="208"/>
      <c r="C82" s="209"/>
      <c r="D82" s="210"/>
      <c r="E82" s="240"/>
      <c r="F82" s="270"/>
      <c r="G82" s="213"/>
      <c r="H82" s="260"/>
      <c r="J82" s="150"/>
    </row>
    <row r="83" spans="1:10" s="149" customFormat="1">
      <c r="A83" s="254"/>
      <c r="B83" s="208"/>
      <c r="C83" s="209"/>
      <c r="D83" s="210"/>
      <c r="E83" s="240"/>
      <c r="F83" s="270"/>
      <c r="G83" s="213"/>
      <c r="H83" s="260"/>
      <c r="J83" s="150"/>
    </row>
    <row r="84" spans="1:10" s="149" customFormat="1" ht="11.25" customHeight="1" thickBot="1">
      <c r="A84" s="256"/>
      <c r="B84" s="201"/>
      <c r="C84" s="238"/>
      <c r="D84" s="203"/>
      <c r="E84" s="204"/>
      <c r="F84" s="205"/>
      <c r="G84" s="239"/>
      <c r="H84" s="263"/>
      <c r="J84" s="150"/>
    </row>
    <row r="85" spans="1:10" s="149" customFormat="1" ht="13.5" thickBot="1">
      <c r="A85" s="180"/>
      <c r="B85" s="181"/>
      <c r="C85" s="181" t="s">
        <v>111</v>
      </c>
      <c r="D85" s="181"/>
      <c r="E85" s="181"/>
      <c r="F85" s="181"/>
      <c r="G85" s="181"/>
      <c r="H85" s="189"/>
    </row>
    <row r="86" spans="1:10" s="149" customFormat="1">
      <c r="A86" s="259"/>
      <c r="B86" s="186"/>
      <c r="C86" s="187" t="s">
        <v>422</v>
      </c>
      <c r="D86" s="188"/>
      <c r="E86" s="242"/>
      <c r="F86" s="223"/>
      <c r="G86" s="191"/>
      <c r="H86" s="266"/>
    </row>
    <row r="87" spans="1:10" s="149" customFormat="1">
      <c r="A87" s="254"/>
      <c r="B87" s="208"/>
      <c r="C87" s="209" t="s">
        <v>423</v>
      </c>
      <c r="D87" s="210"/>
      <c r="E87" s="251"/>
      <c r="F87" s="226"/>
      <c r="G87" s="227"/>
      <c r="H87" s="260"/>
    </row>
    <row r="88" spans="1:10" s="149" customFormat="1" ht="12.75" customHeight="1">
      <c r="A88" s="254" t="e">
        <f>A81+1</f>
        <v>#REF!</v>
      </c>
      <c r="B88" s="208" t="s">
        <v>382</v>
      </c>
      <c r="C88" s="209" t="s">
        <v>342</v>
      </c>
      <c r="D88" s="210" t="s">
        <v>27</v>
      </c>
      <c r="E88" s="252">
        <v>3150</v>
      </c>
      <c r="F88" s="215"/>
      <c r="G88" s="213"/>
      <c r="H88" s="260">
        <f>ROUND(E88*G88,2)</f>
        <v>0</v>
      </c>
      <c r="I88" s="150"/>
    </row>
    <row r="89" spans="1:10" s="149" customFormat="1">
      <c r="A89" s="254"/>
      <c r="B89" s="208"/>
      <c r="C89" s="209" t="s">
        <v>202</v>
      </c>
      <c r="D89" s="210"/>
      <c r="E89" s="253"/>
      <c r="F89" s="215"/>
      <c r="G89" s="213"/>
      <c r="H89" s="260"/>
    </row>
    <row r="90" spans="1:10" s="149" customFormat="1">
      <c r="A90" s="254" t="e">
        <f>A88+1</f>
        <v>#REF!</v>
      </c>
      <c r="B90" s="208" t="s">
        <v>382</v>
      </c>
      <c r="C90" s="209" t="s">
        <v>215</v>
      </c>
      <c r="D90" s="210" t="s">
        <v>27</v>
      </c>
      <c r="E90" s="252">
        <v>13200</v>
      </c>
      <c r="F90" s="215"/>
      <c r="G90" s="213"/>
      <c r="H90" s="260">
        <f>ROUND(E90*G90,2)</f>
        <v>0</v>
      </c>
      <c r="I90" s="150"/>
    </row>
    <row r="91" spans="1:10" s="149" customFormat="1">
      <c r="A91" s="254"/>
      <c r="B91" s="208"/>
      <c r="C91" s="209" t="s">
        <v>203</v>
      </c>
      <c r="D91" s="210"/>
      <c r="E91" s="253"/>
      <c r="F91" s="215"/>
      <c r="G91" s="213"/>
      <c r="H91" s="260"/>
    </row>
    <row r="92" spans="1:10" s="149" customFormat="1">
      <c r="A92" s="254"/>
      <c r="B92" s="208"/>
      <c r="C92" s="209" t="s">
        <v>192</v>
      </c>
      <c r="D92" s="210"/>
      <c r="E92" s="253"/>
      <c r="F92" s="215"/>
      <c r="G92" s="213"/>
      <c r="H92" s="260"/>
    </row>
    <row r="93" spans="1:10" s="149" customFormat="1">
      <c r="A93" s="254" t="e">
        <f>A90+1</f>
        <v>#REF!</v>
      </c>
      <c r="B93" s="208" t="s">
        <v>382</v>
      </c>
      <c r="C93" s="209" t="s">
        <v>217</v>
      </c>
      <c r="D93" s="210" t="s">
        <v>27</v>
      </c>
      <c r="E93" s="253">
        <v>500</v>
      </c>
      <c r="F93" s="215"/>
      <c r="G93" s="213"/>
      <c r="H93" s="260">
        <f t="shared" ref="H93:H95" si="4">ROUND(E93*G93,2)</f>
        <v>0</v>
      </c>
      <c r="I93" s="150"/>
    </row>
    <row r="94" spans="1:10" s="149" customFormat="1">
      <c r="A94" s="254" t="e">
        <f>A93+1</f>
        <v>#REF!</v>
      </c>
      <c r="B94" s="208" t="s">
        <v>382</v>
      </c>
      <c r="C94" s="209" t="s">
        <v>207</v>
      </c>
      <c r="D94" s="210" t="s">
        <v>27</v>
      </c>
      <c r="E94" s="253">
        <v>1000</v>
      </c>
      <c r="F94" s="215"/>
      <c r="G94" s="213"/>
      <c r="H94" s="260">
        <f t="shared" si="4"/>
        <v>0</v>
      </c>
      <c r="J94" s="150"/>
    </row>
    <row r="95" spans="1:10" s="149" customFormat="1">
      <c r="A95" s="254" t="e">
        <f>A94+1</f>
        <v>#REF!</v>
      </c>
      <c r="B95" s="208" t="s">
        <v>382</v>
      </c>
      <c r="C95" s="209" t="s">
        <v>230</v>
      </c>
      <c r="D95" s="210" t="s">
        <v>27</v>
      </c>
      <c r="E95" s="253">
        <v>1000</v>
      </c>
      <c r="F95" s="215"/>
      <c r="G95" s="213"/>
      <c r="H95" s="260">
        <f t="shared" si="4"/>
        <v>0</v>
      </c>
      <c r="J95" s="150"/>
    </row>
    <row r="96" spans="1:10" s="149" customFormat="1">
      <c r="A96" s="254" t="e">
        <f>A95+1</f>
        <v>#REF!</v>
      </c>
      <c r="B96" s="208" t="s">
        <v>382</v>
      </c>
      <c r="C96" s="209" t="s">
        <v>219</v>
      </c>
      <c r="D96" s="210" t="s">
        <v>23</v>
      </c>
      <c r="E96" s="253">
        <v>10</v>
      </c>
      <c r="F96" s="215"/>
      <c r="G96" s="213"/>
      <c r="H96" s="260">
        <f>ROUND(E96*G96,2)</f>
        <v>0</v>
      </c>
      <c r="J96" s="150"/>
    </row>
    <row r="97" spans="1:10" s="149" customFormat="1">
      <c r="A97" s="254"/>
      <c r="B97" s="208"/>
      <c r="C97" s="214" t="s">
        <v>415</v>
      </c>
      <c r="D97" s="210"/>
      <c r="E97" s="253"/>
      <c r="F97" s="215"/>
      <c r="G97" s="213"/>
      <c r="H97" s="260"/>
      <c r="J97" s="150"/>
    </row>
    <row r="98" spans="1:10" s="149" customFormat="1">
      <c r="A98" s="254"/>
      <c r="B98" s="208"/>
      <c r="C98" s="214" t="s">
        <v>414</v>
      </c>
      <c r="D98" s="210"/>
      <c r="E98" s="251"/>
      <c r="F98" s="215"/>
      <c r="G98" s="213"/>
      <c r="H98" s="260"/>
      <c r="J98" s="150"/>
    </row>
    <row r="99" spans="1:10" s="149" customFormat="1">
      <c r="A99" s="254" t="e">
        <f>A96+1</f>
        <v>#REF!</v>
      </c>
      <c r="B99" s="208" t="s">
        <v>384</v>
      </c>
      <c r="C99" s="209" t="s">
        <v>346</v>
      </c>
      <c r="D99" s="210" t="s">
        <v>23</v>
      </c>
      <c r="E99" s="251">
        <f>2+2</f>
        <v>4</v>
      </c>
      <c r="F99" s="215"/>
      <c r="G99" s="213"/>
      <c r="H99" s="260">
        <f t="shared" ref="H99:H140" si="5">ROUND(E99*G99,2)</f>
        <v>0</v>
      </c>
      <c r="J99" s="150"/>
    </row>
    <row r="100" spans="1:10" s="149" customFormat="1">
      <c r="A100" s="254" t="e">
        <f>A99+1</f>
        <v>#REF!</v>
      </c>
      <c r="B100" s="208" t="s">
        <v>385</v>
      </c>
      <c r="C100" s="209" t="s">
        <v>282</v>
      </c>
      <c r="D100" s="210" t="s">
        <v>23</v>
      </c>
      <c r="E100" s="251">
        <f>3+9+2</f>
        <v>14</v>
      </c>
      <c r="F100" s="215"/>
      <c r="G100" s="213"/>
      <c r="H100" s="260">
        <f t="shared" si="5"/>
        <v>0</v>
      </c>
      <c r="J100" s="150"/>
    </row>
    <row r="101" spans="1:10" s="149" customFormat="1">
      <c r="A101" s="254" t="e">
        <f>A100+1</f>
        <v>#REF!</v>
      </c>
      <c r="B101" s="208" t="s">
        <v>386</v>
      </c>
      <c r="C101" s="209" t="s">
        <v>64</v>
      </c>
      <c r="D101" s="210" t="s">
        <v>23</v>
      </c>
      <c r="E101" s="251">
        <v>4</v>
      </c>
      <c r="F101" s="215"/>
      <c r="G101" s="213"/>
      <c r="H101" s="260">
        <f t="shared" si="5"/>
        <v>0</v>
      </c>
    </row>
    <row r="102" spans="1:10" s="149" customFormat="1">
      <c r="A102" s="254" t="e">
        <f>A101+1</f>
        <v>#REF!</v>
      </c>
      <c r="B102" s="208" t="s">
        <v>386</v>
      </c>
      <c r="C102" s="209" t="s">
        <v>65</v>
      </c>
      <c r="D102" s="210" t="s">
        <v>23</v>
      </c>
      <c r="E102" s="251">
        <v>14</v>
      </c>
      <c r="F102" s="215"/>
      <c r="G102" s="213"/>
      <c r="H102" s="260">
        <f t="shared" si="5"/>
        <v>0</v>
      </c>
      <c r="J102" s="150"/>
    </row>
    <row r="103" spans="1:10" s="149" customFormat="1">
      <c r="A103" s="254" t="e">
        <f t="shared" ref="A103:A104" si="6">A102+1</f>
        <v>#REF!</v>
      </c>
      <c r="B103" s="208" t="s">
        <v>386</v>
      </c>
      <c r="C103" s="209" t="s">
        <v>298</v>
      </c>
      <c r="D103" s="210" t="s">
        <v>23</v>
      </c>
      <c r="E103" s="251">
        <v>2</v>
      </c>
      <c r="F103" s="215"/>
      <c r="G103" s="213"/>
      <c r="H103" s="260">
        <f t="shared" si="5"/>
        <v>0</v>
      </c>
      <c r="J103" s="150"/>
    </row>
    <row r="104" spans="1:10" s="149" customFormat="1">
      <c r="A104" s="254" t="e">
        <f t="shared" si="6"/>
        <v>#REF!</v>
      </c>
      <c r="B104" s="208" t="s">
        <v>386</v>
      </c>
      <c r="C104" s="209" t="s">
        <v>357</v>
      </c>
      <c r="D104" s="210" t="s">
        <v>23</v>
      </c>
      <c r="E104" s="251">
        <v>2</v>
      </c>
      <c r="F104" s="215"/>
      <c r="G104" s="213"/>
      <c r="H104" s="260">
        <f t="shared" si="5"/>
        <v>0</v>
      </c>
      <c r="J104" s="150"/>
    </row>
    <row r="105" spans="1:10" s="149" customFormat="1">
      <c r="A105" s="254"/>
      <c r="B105" s="208"/>
      <c r="C105" s="214" t="s">
        <v>29</v>
      </c>
      <c r="D105" s="210"/>
      <c r="E105" s="251"/>
      <c r="F105" s="215"/>
      <c r="G105" s="213"/>
      <c r="H105" s="260"/>
      <c r="J105" s="150"/>
    </row>
    <row r="106" spans="1:10" s="149" customFormat="1">
      <c r="A106" s="254" t="e">
        <f>A104+1</f>
        <v>#REF!</v>
      </c>
      <c r="B106" s="208" t="s">
        <v>383</v>
      </c>
      <c r="C106" s="209" t="s">
        <v>356</v>
      </c>
      <c r="D106" s="210" t="s">
        <v>23</v>
      </c>
      <c r="E106" s="251">
        <f>3+2+3</f>
        <v>8</v>
      </c>
      <c r="F106" s="215"/>
      <c r="G106" s="213"/>
      <c r="H106" s="260">
        <f t="shared" ref="H106" si="7">ROUND(E106*G106,2)</f>
        <v>0</v>
      </c>
      <c r="J106" s="150"/>
    </row>
    <row r="107" spans="1:10" s="149" customFormat="1">
      <c r="A107" s="254" t="e">
        <f>A106+1</f>
        <v>#REF!</v>
      </c>
      <c r="B107" s="208" t="s">
        <v>383</v>
      </c>
      <c r="C107" s="209" t="s">
        <v>199</v>
      </c>
      <c r="D107" s="210" t="s">
        <v>23</v>
      </c>
      <c r="E107" s="251">
        <f>3+1</f>
        <v>4</v>
      </c>
      <c r="F107" s="215"/>
      <c r="G107" s="213"/>
      <c r="H107" s="260">
        <f t="shared" si="5"/>
        <v>0</v>
      </c>
      <c r="J107" s="150"/>
    </row>
    <row r="108" spans="1:10" s="149" customFormat="1">
      <c r="A108" s="254" t="e">
        <f>A107+1</f>
        <v>#REF!</v>
      </c>
      <c r="B108" s="208" t="s">
        <v>383</v>
      </c>
      <c r="C108" s="209" t="s">
        <v>355</v>
      </c>
      <c r="D108" s="210" t="s">
        <v>23</v>
      </c>
      <c r="E108" s="251">
        <v>2</v>
      </c>
      <c r="F108" s="215"/>
      <c r="G108" s="213"/>
      <c r="H108" s="260">
        <f>+G108*E108</f>
        <v>0</v>
      </c>
      <c r="J108" s="150"/>
    </row>
    <row r="109" spans="1:10" s="149" customFormat="1">
      <c r="A109" s="254"/>
      <c r="B109" s="208"/>
      <c r="C109" s="214" t="s">
        <v>30</v>
      </c>
      <c r="D109" s="210"/>
      <c r="E109" s="251"/>
      <c r="F109" s="215"/>
      <c r="G109" s="213"/>
      <c r="H109" s="260"/>
      <c r="J109" s="150"/>
    </row>
    <row r="110" spans="1:10" s="149" customFormat="1">
      <c r="A110" s="254" t="e">
        <f>A108+1</f>
        <v>#REF!</v>
      </c>
      <c r="B110" s="208"/>
      <c r="C110" s="209" t="s">
        <v>105</v>
      </c>
      <c r="D110" s="210" t="s">
        <v>23</v>
      </c>
      <c r="E110" s="251">
        <v>4</v>
      </c>
      <c r="F110" s="215"/>
      <c r="G110" s="213"/>
      <c r="H110" s="260">
        <f t="shared" si="5"/>
        <v>0</v>
      </c>
      <c r="J110" s="150"/>
    </row>
    <row r="111" spans="1:10" s="149" customFormat="1">
      <c r="A111" s="254" t="e">
        <f>A110+1</f>
        <v>#REF!</v>
      </c>
      <c r="B111" s="208" t="s">
        <v>391</v>
      </c>
      <c r="C111" s="209" t="s">
        <v>134</v>
      </c>
      <c r="D111" s="210" t="s">
        <v>23</v>
      </c>
      <c r="E111" s="251">
        <v>520</v>
      </c>
      <c r="F111" s="215"/>
      <c r="G111" s="213"/>
      <c r="H111" s="260">
        <f t="shared" si="5"/>
        <v>0</v>
      </c>
      <c r="J111" s="150"/>
    </row>
    <row r="112" spans="1:10" s="149" customFormat="1">
      <c r="A112" s="254"/>
      <c r="B112" s="208"/>
      <c r="C112" s="209" t="s">
        <v>57</v>
      </c>
      <c r="D112" s="210"/>
      <c r="E112" s="251"/>
      <c r="F112" s="215"/>
      <c r="G112" s="213"/>
      <c r="H112" s="260"/>
    </row>
    <row r="113" spans="1:10" s="149" customFormat="1">
      <c r="A113" s="254"/>
      <c r="B113" s="208"/>
      <c r="C113" s="209" t="s">
        <v>201</v>
      </c>
      <c r="D113" s="210"/>
      <c r="E113" s="251"/>
      <c r="F113" s="215"/>
      <c r="G113" s="213"/>
      <c r="H113" s="260"/>
      <c r="J113" s="150"/>
    </row>
    <row r="114" spans="1:10" s="149" customFormat="1">
      <c r="A114" s="254" t="e">
        <f>A110+1</f>
        <v>#REF!</v>
      </c>
      <c r="B114" s="208" t="s">
        <v>388</v>
      </c>
      <c r="C114" s="209" t="s">
        <v>262</v>
      </c>
      <c r="D114" s="210" t="s">
        <v>23</v>
      </c>
      <c r="E114" s="251">
        <v>900</v>
      </c>
      <c r="F114" s="215"/>
      <c r="G114" s="213"/>
      <c r="H114" s="260">
        <f t="shared" si="5"/>
        <v>0</v>
      </c>
      <c r="J114" s="150"/>
    </row>
    <row r="115" spans="1:10" s="149" customFormat="1">
      <c r="A115" s="254" t="e">
        <f>1+A114</f>
        <v>#REF!</v>
      </c>
      <c r="B115" s="208" t="s">
        <v>388</v>
      </c>
      <c r="C115" s="209" t="s">
        <v>261</v>
      </c>
      <c r="D115" s="210" t="s">
        <v>23</v>
      </c>
      <c r="E115" s="251">
        <v>412</v>
      </c>
      <c r="F115" s="215"/>
      <c r="G115" s="213"/>
      <c r="H115" s="260">
        <f t="shared" si="5"/>
        <v>0</v>
      </c>
      <c r="J115" s="150"/>
    </row>
    <row r="116" spans="1:10" s="149" customFormat="1">
      <c r="A116" s="254"/>
      <c r="B116" s="208"/>
      <c r="C116" s="214" t="s">
        <v>324</v>
      </c>
      <c r="D116" s="210"/>
      <c r="E116" s="251"/>
      <c r="F116" s="215"/>
      <c r="G116" s="213"/>
      <c r="H116" s="260"/>
    </row>
    <row r="117" spans="1:10" s="149" customFormat="1">
      <c r="A117" s="254" t="e">
        <f>1+A115</f>
        <v>#REF!</v>
      </c>
      <c r="B117" s="208" t="s">
        <v>389</v>
      </c>
      <c r="C117" s="209" t="s">
        <v>300</v>
      </c>
      <c r="D117" s="210" t="s">
        <v>23</v>
      </c>
      <c r="E117" s="251">
        <v>4</v>
      </c>
      <c r="F117" s="215"/>
      <c r="G117" s="213"/>
      <c r="H117" s="260">
        <f t="shared" si="5"/>
        <v>0</v>
      </c>
    </row>
    <row r="118" spans="1:10" s="149" customFormat="1">
      <c r="A118" s="254" t="e">
        <f t="shared" ref="A118:A140" si="8">1+A117</f>
        <v>#REF!</v>
      </c>
      <c r="B118" s="208" t="s">
        <v>389</v>
      </c>
      <c r="C118" s="209" t="s">
        <v>301</v>
      </c>
      <c r="D118" s="210" t="s">
        <v>23</v>
      </c>
      <c r="E118" s="251">
        <v>4</v>
      </c>
      <c r="F118" s="215"/>
      <c r="G118" s="213"/>
      <c r="H118" s="260">
        <f t="shared" si="5"/>
        <v>0</v>
      </c>
    </row>
    <row r="119" spans="1:10" s="149" customFormat="1">
      <c r="A119" s="254" t="e">
        <f t="shared" si="8"/>
        <v>#REF!</v>
      </c>
      <c r="B119" s="208" t="s">
        <v>389</v>
      </c>
      <c r="C119" s="209" t="s">
        <v>302</v>
      </c>
      <c r="D119" s="210" t="s">
        <v>23</v>
      </c>
      <c r="E119" s="251">
        <v>4</v>
      </c>
      <c r="F119" s="215"/>
      <c r="G119" s="213"/>
      <c r="H119" s="260">
        <f t="shared" si="5"/>
        <v>0</v>
      </c>
    </row>
    <row r="120" spans="1:10">
      <c r="A120" s="254" t="e">
        <f t="shared" si="8"/>
        <v>#REF!</v>
      </c>
      <c r="B120" s="208" t="s">
        <v>389</v>
      </c>
      <c r="C120" s="209" t="s">
        <v>303</v>
      </c>
      <c r="D120" s="210" t="s">
        <v>23</v>
      </c>
      <c r="E120" s="251">
        <v>4</v>
      </c>
      <c r="F120" s="215"/>
      <c r="G120" s="213"/>
      <c r="H120" s="260">
        <f t="shared" si="5"/>
        <v>0</v>
      </c>
    </row>
    <row r="121" spans="1:10">
      <c r="A121" s="254" t="e">
        <f t="shared" si="8"/>
        <v>#REF!</v>
      </c>
      <c r="B121" s="208" t="s">
        <v>389</v>
      </c>
      <c r="C121" s="209" t="s">
        <v>304</v>
      </c>
      <c r="D121" s="210" t="s">
        <v>23</v>
      </c>
      <c r="E121" s="251">
        <v>2</v>
      </c>
      <c r="F121" s="215"/>
      <c r="G121" s="213"/>
      <c r="H121" s="260">
        <f t="shared" si="5"/>
        <v>0</v>
      </c>
    </row>
    <row r="122" spans="1:10">
      <c r="A122" s="254" t="e">
        <f t="shared" si="8"/>
        <v>#REF!</v>
      </c>
      <c r="B122" s="208" t="s">
        <v>389</v>
      </c>
      <c r="C122" s="209" t="s">
        <v>305</v>
      </c>
      <c r="D122" s="210" t="s">
        <v>23</v>
      </c>
      <c r="E122" s="251">
        <v>2</v>
      </c>
      <c r="F122" s="215"/>
      <c r="G122" s="213"/>
      <c r="H122" s="260">
        <f t="shared" si="5"/>
        <v>0</v>
      </c>
    </row>
    <row r="123" spans="1:10">
      <c r="A123" s="254" t="e">
        <f t="shared" si="8"/>
        <v>#REF!</v>
      </c>
      <c r="B123" s="208" t="s">
        <v>389</v>
      </c>
      <c r="C123" s="209" t="s">
        <v>306</v>
      </c>
      <c r="D123" s="210" t="s">
        <v>23</v>
      </c>
      <c r="E123" s="251">
        <v>2</v>
      </c>
      <c r="F123" s="215"/>
      <c r="G123" s="213"/>
      <c r="H123" s="260">
        <f t="shared" si="5"/>
        <v>0</v>
      </c>
    </row>
    <row r="124" spans="1:10">
      <c r="A124" s="254" t="e">
        <f t="shared" si="8"/>
        <v>#REF!</v>
      </c>
      <c r="B124" s="208" t="s">
        <v>389</v>
      </c>
      <c r="C124" s="209" t="s">
        <v>307</v>
      </c>
      <c r="D124" s="210" t="s">
        <v>23</v>
      </c>
      <c r="E124" s="251">
        <v>2</v>
      </c>
      <c r="F124" s="215"/>
      <c r="G124" s="213"/>
      <c r="H124" s="260">
        <f t="shared" si="5"/>
        <v>0</v>
      </c>
    </row>
    <row r="125" spans="1:10">
      <c r="A125" s="254" t="e">
        <f t="shared" si="8"/>
        <v>#REF!</v>
      </c>
      <c r="B125" s="208" t="s">
        <v>389</v>
      </c>
      <c r="C125" s="209" t="s">
        <v>308</v>
      </c>
      <c r="D125" s="210" t="s">
        <v>23</v>
      </c>
      <c r="E125" s="251">
        <v>2</v>
      </c>
      <c r="F125" s="215"/>
      <c r="G125" s="213"/>
      <c r="H125" s="260">
        <f t="shared" si="5"/>
        <v>0</v>
      </c>
    </row>
    <row r="126" spans="1:10">
      <c r="A126" s="254" t="e">
        <f t="shared" si="8"/>
        <v>#REF!</v>
      </c>
      <c r="B126" s="208" t="s">
        <v>389</v>
      </c>
      <c r="C126" s="209" t="s">
        <v>309</v>
      </c>
      <c r="D126" s="210" t="s">
        <v>23</v>
      </c>
      <c r="E126" s="251">
        <v>2</v>
      </c>
      <c r="F126" s="215"/>
      <c r="G126" s="213"/>
      <c r="H126" s="260">
        <f t="shared" si="5"/>
        <v>0</v>
      </c>
    </row>
    <row r="127" spans="1:10">
      <c r="A127" s="254" t="e">
        <f t="shared" si="8"/>
        <v>#REF!</v>
      </c>
      <c r="B127" s="208" t="s">
        <v>389</v>
      </c>
      <c r="C127" s="209" t="s">
        <v>310</v>
      </c>
      <c r="D127" s="210" t="s">
        <v>23</v>
      </c>
      <c r="E127" s="251">
        <v>2</v>
      </c>
      <c r="F127" s="215"/>
      <c r="G127" s="213"/>
      <c r="H127" s="260">
        <f t="shared" si="5"/>
        <v>0</v>
      </c>
    </row>
    <row r="128" spans="1:10">
      <c r="A128" s="254" t="e">
        <f t="shared" si="8"/>
        <v>#REF!</v>
      </c>
      <c r="B128" s="208" t="s">
        <v>389</v>
      </c>
      <c r="C128" s="209" t="s">
        <v>311</v>
      </c>
      <c r="D128" s="210" t="s">
        <v>23</v>
      </c>
      <c r="E128" s="251">
        <v>2</v>
      </c>
      <c r="F128" s="215"/>
      <c r="G128" s="213"/>
      <c r="H128" s="260">
        <f t="shared" si="5"/>
        <v>0</v>
      </c>
    </row>
    <row r="129" spans="1:8">
      <c r="A129" s="254" t="e">
        <f t="shared" si="8"/>
        <v>#REF!</v>
      </c>
      <c r="B129" s="208" t="s">
        <v>389</v>
      </c>
      <c r="C129" s="209" t="s">
        <v>312</v>
      </c>
      <c r="D129" s="210" t="s">
        <v>23</v>
      </c>
      <c r="E129" s="251">
        <v>2</v>
      </c>
      <c r="F129" s="215"/>
      <c r="G129" s="213"/>
      <c r="H129" s="260">
        <f t="shared" si="5"/>
        <v>0</v>
      </c>
    </row>
    <row r="130" spans="1:8">
      <c r="A130" s="254" t="e">
        <f t="shared" si="8"/>
        <v>#REF!</v>
      </c>
      <c r="B130" s="208" t="s">
        <v>389</v>
      </c>
      <c r="C130" s="209" t="s">
        <v>313</v>
      </c>
      <c r="D130" s="210" t="s">
        <v>23</v>
      </c>
      <c r="E130" s="251">
        <v>2</v>
      </c>
      <c r="F130" s="215"/>
      <c r="G130" s="213"/>
      <c r="H130" s="260">
        <f t="shared" si="5"/>
        <v>0</v>
      </c>
    </row>
    <row r="131" spans="1:8">
      <c r="A131" s="254" t="e">
        <f t="shared" si="8"/>
        <v>#REF!</v>
      </c>
      <c r="B131" s="208" t="s">
        <v>389</v>
      </c>
      <c r="C131" s="209" t="s">
        <v>314</v>
      </c>
      <c r="D131" s="210" t="s">
        <v>23</v>
      </c>
      <c r="E131" s="251">
        <v>4</v>
      </c>
      <c r="F131" s="215"/>
      <c r="G131" s="213"/>
      <c r="H131" s="260">
        <f t="shared" si="5"/>
        <v>0</v>
      </c>
    </row>
    <row r="132" spans="1:8">
      <c r="A132" s="254" t="e">
        <f t="shared" si="8"/>
        <v>#REF!</v>
      </c>
      <c r="B132" s="208" t="s">
        <v>389</v>
      </c>
      <c r="C132" s="209" t="s">
        <v>315</v>
      </c>
      <c r="D132" s="210" t="s">
        <v>23</v>
      </c>
      <c r="E132" s="251">
        <v>4</v>
      </c>
      <c r="F132" s="215"/>
      <c r="G132" s="213"/>
      <c r="H132" s="260">
        <f t="shared" si="5"/>
        <v>0</v>
      </c>
    </row>
    <row r="133" spans="1:8">
      <c r="A133" s="254"/>
      <c r="B133" s="208"/>
      <c r="C133" s="214" t="s">
        <v>316</v>
      </c>
      <c r="D133" s="210"/>
      <c r="E133" s="251"/>
      <c r="F133" s="215"/>
      <c r="G133" s="213"/>
      <c r="H133" s="260"/>
    </row>
    <row r="134" spans="1:8">
      <c r="A134" s="254" t="e">
        <f>1+A132</f>
        <v>#REF!</v>
      </c>
      <c r="B134" s="208" t="s">
        <v>389</v>
      </c>
      <c r="C134" s="209" t="s">
        <v>317</v>
      </c>
      <c r="D134" s="210" t="s">
        <v>23</v>
      </c>
      <c r="E134" s="251">
        <v>140</v>
      </c>
      <c r="F134" s="215"/>
      <c r="G134" s="213"/>
      <c r="H134" s="260">
        <f t="shared" si="5"/>
        <v>0</v>
      </c>
    </row>
    <row r="135" spans="1:8">
      <c r="A135" s="254" t="e">
        <f t="shared" si="8"/>
        <v>#REF!</v>
      </c>
      <c r="B135" s="208" t="s">
        <v>389</v>
      </c>
      <c r="C135" s="209" t="s">
        <v>318</v>
      </c>
      <c r="D135" s="210" t="s">
        <v>23</v>
      </c>
      <c r="E135" s="251">
        <v>8</v>
      </c>
      <c r="F135" s="215"/>
      <c r="G135" s="213"/>
      <c r="H135" s="260">
        <f t="shared" si="5"/>
        <v>0</v>
      </c>
    </row>
    <row r="136" spans="1:8">
      <c r="A136" s="254" t="e">
        <f t="shared" si="8"/>
        <v>#REF!</v>
      </c>
      <c r="B136" s="208" t="s">
        <v>389</v>
      </c>
      <c r="C136" s="209" t="s">
        <v>319</v>
      </c>
      <c r="D136" s="210" t="s">
        <v>23</v>
      </c>
      <c r="E136" s="251">
        <v>140</v>
      </c>
      <c r="F136" s="215"/>
      <c r="G136" s="213"/>
      <c r="H136" s="260">
        <f t="shared" si="5"/>
        <v>0</v>
      </c>
    </row>
    <row r="137" spans="1:8">
      <c r="A137" s="254"/>
      <c r="B137" s="208"/>
      <c r="C137" s="214" t="s">
        <v>320</v>
      </c>
      <c r="D137" s="210"/>
      <c r="E137" s="251"/>
      <c r="F137" s="215"/>
      <c r="G137" s="213"/>
      <c r="H137" s="260"/>
    </row>
    <row r="138" spans="1:8">
      <c r="A138" s="254" t="e">
        <f>1+A136</f>
        <v>#REF!</v>
      </c>
      <c r="B138" s="208" t="s">
        <v>389</v>
      </c>
      <c r="C138" s="209" t="s">
        <v>321</v>
      </c>
      <c r="D138" s="210" t="s">
        <v>23</v>
      </c>
      <c r="E138" s="251">
        <v>50</v>
      </c>
      <c r="F138" s="215"/>
      <c r="G138" s="213"/>
      <c r="H138" s="260">
        <f t="shared" si="5"/>
        <v>0</v>
      </c>
    </row>
    <row r="139" spans="1:8">
      <c r="A139" s="254" t="e">
        <f t="shared" si="8"/>
        <v>#REF!</v>
      </c>
      <c r="B139" s="208" t="s">
        <v>389</v>
      </c>
      <c r="C139" s="209" t="s">
        <v>322</v>
      </c>
      <c r="D139" s="210" t="s">
        <v>23</v>
      </c>
      <c r="E139" s="251">
        <v>6</v>
      </c>
      <c r="F139" s="215"/>
      <c r="G139" s="213"/>
      <c r="H139" s="260">
        <f t="shared" si="5"/>
        <v>0</v>
      </c>
    </row>
    <row r="140" spans="1:8" ht="13.5" thickBot="1">
      <c r="A140" s="243" t="e">
        <f t="shared" si="8"/>
        <v>#REF!</v>
      </c>
      <c r="B140" s="244" t="s">
        <v>390</v>
      </c>
      <c r="C140" s="245" t="s">
        <v>323</v>
      </c>
      <c r="D140" s="246" t="s">
        <v>23</v>
      </c>
      <c r="E140" s="247">
        <v>4</v>
      </c>
      <c r="F140" s="248"/>
      <c r="G140" s="249"/>
      <c r="H140" s="250">
        <f t="shared" si="5"/>
        <v>0</v>
      </c>
    </row>
    <row r="141" spans="1:8">
      <c r="A141" s="140"/>
      <c r="B141" s="194"/>
      <c r="C141" s="194"/>
      <c r="D141" s="194"/>
      <c r="E141" s="195"/>
      <c r="F141" s="196"/>
      <c r="G141" s="197"/>
      <c r="H141" s="198"/>
    </row>
    <row r="142" spans="1:8">
      <c r="A142" s="140"/>
      <c r="B142" s="194"/>
      <c r="C142" s="194" t="s">
        <v>338</v>
      </c>
      <c r="D142" s="194"/>
      <c r="E142" s="195"/>
      <c r="F142" s="196"/>
      <c r="G142" s="192" t="s">
        <v>335</v>
      </c>
      <c r="H142" s="193">
        <f>SUM(H17:H141)</f>
        <v>0</v>
      </c>
    </row>
    <row r="143" spans="1:8">
      <c r="A143" s="140"/>
      <c r="B143" s="194"/>
      <c r="C143" s="194"/>
      <c r="D143" s="194"/>
      <c r="E143" s="195"/>
      <c r="F143" s="196"/>
      <c r="G143" s="303" t="s">
        <v>336</v>
      </c>
      <c r="H143" s="193">
        <f>+H141*0.11</f>
        <v>0</v>
      </c>
    </row>
    <row r="144" spans="1:8">
      <c r="A144" s="140"/>
      <c r="B144" s="194"/>
      <c r="C144" s="199"/>
      <c r="D144" s="194"/>
      <c r="E144" s="195"/>
      <c r="F144" s="196"/>
      <c r="G144" s="192" t="s">
        <v>337</v>
      </c>
      <c r="H144" s="193">
        <f>+H141+H143</f>
        <v>0</v>
      </c>
    </row>
    <row r="145" spans="1:8">
      <c r="A145" s="140"/>
      <c r="C145" s="139" t="s">
        <v>339</v>
      </c>
      <c r="F145" s="155"/>
      <c r="G145" s="127"/>
      <c r="H145" s="162"/>
    </row>
    <row r="146" spans="1:8">
      <c r="A146" s="140"/>
      <c r="F146" s="155"/>
      <c r="H146" s="155"/>
    </row>
    <row r="147" spans="1:8">
      <c r="A147" s="140"/>
      <c r="F147" s="155"/>
      <c r="H147" s="155"/>
    </row>
    <row r="148" spans="1:8">
      <c r="A148" s="140"/>
      <c r="F148" s="155"/>
      <c r="H148" s="155"/>
    </row>
    <row r="149" spans="1:8">
      <c r="A149" s="140"/>
      <c r="F149" s="155"/>
      <c r="H149" s="155"/>
    </row>
    <row r="150" spans="1:8">
      <c r="A150" s="140"/>
      <c r="F150" s="155"/>
      <c r="H150" s="155"/>
    </row>
    <row r="151" spans="1:8">
      <c r="A151" s="140"/>
      <c r="F151" s="155"/>
      <c r="H151" s="155"/>
    </row>
    <row r="152" spans="1:8">
      <c r="A152" s="140"/>
      <c r="F152" s="155"/>
      <c r="H152" s="155"/>
    </row>
    <row r="153" spans="1:8">
      <c r="A153" s="140"/>
      <c r="F153" s="155"/>
      <c r="H153" s="155"/>
    </row>
    <row r="154" spans="1:8">
      <c r="A154" s="140"/>
      <c r="F154" s="155"/>
      <c r="H154" s="155"/>
    </row>
    <row r="155" spans="1:8">
      <c r="F155" s="155"/>
      <c r="H155" s="155"/>
    </row>
    <row r="156" spans="1:8">
      <c r="F156" s="155"/>
      <c r="H156" s="155"/>
    </row>
    <row r="157" spans="1:8">
      <c r="F157" s="155"/>
      <c r="H157" s="155"/>
    </row>
    <row r="158" spans="1:8">
      <c r="F158" s="155"/>
      <c r="H158" s="155"/>
    </row>
    <row r="159" spans="1:8">
      <c r="F159" s="155"/>
      <c r="H159" s="155"/>
    </row>
    <row r="160" spans="1:8">
      <c r="F160" s="155"/>
      <c r="H160" s="155"/>
    </row>
    <row r="161" spans="6:8">
      <c r="F161" s="155"/>
      <c r="H161" s="155"/>
    </row>
    <row r="162" spans="6:8">
      <c r="F162" s="155"/>
      <c r="H162" s="155"/>
    </row>
    <row r="163" spans="6:8">
      <c r="F163" s="155"/>
      <c r="H163" s="155"/>
    </row>
    <row r="164" spans="6:8">
      <c r="F164" s="155"/>
      <c r="H164" s="155"/>
    </row>
    <row r="165" spans="6:8">
      <c r="F165" s="155"/>
      <c r="H165" s="155"/>
    </row>
    <row r="166" spans="6:8">
      <c r="F166" s="155"/>
      <c r="H166" s="155"/>
    </row>
    <row r="167" spans="6:8">
      <c r="F167" s="155"/>
    </row>
    <row r="168" spans="6:8">
      <c r="F168" s="155"/>
    </row>
    <row r="169" spans="6:8">
      <c r="F169" s="155"/>
    </row>
    <row r="170" spans="6:8">
      <c r="F170" s="155"/>
    </row>
    <row r="171" spans="6:8">
      <c r="F171" s="155"/>
    </row>
    <row r="172" spans="6:8">
      <c r="F172" s="155"/>
    </row>
  </sheetData>
  <mergeCells count="10">
    <mergeCell ref="A1:C7"/>
    <mergeCell ref="D1:E7"/>
    <mergeCell ref="F1:H7"/>
    <mergeCell ref="A11:A12"/>
    <mergeCell ref="B11:B12"/>
    <mergeCell ref="C11:C12"/>
    <mergeCell ref="D11:D12"/>
    <mergeCell ref="E11:E12"/>
    <mergeCell ref="F11:G11"/>
    <mergeCell ref="H11:H12"/>
  </mergeCells>
  <printOptions horizontalCentered="1"/>
  <pageMargins left="0" right="0" top="0" bottom="0" header="0" footer="0"/>
  <pageSetup scale="48" orientation="landscape" r:id="rId1"/>
  <headerFooter alignWithMargins="0">
    <oddFooter>&amp;CFORMA E-7</oddFooter>
  </headerFooter>
  <rowBreaks count="1" manualBreakCount="1">
    <brk id="84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J293"/>
  <sheetViews>
    <sheetView showGridLines="0" view="pageBreakPreview" topLeftCell="A13" zoomScale="80" zoomScaleSheetLayoutView="80" workbookViewId="0">
      <selection activeCell="C51" sqref="C51"/>
    </sheetView>
  </sheetViews>
  <sheetFormatPr baseColWidth="10" defaultColWidth="11.42578125" defaultRowHeight="12.75"/>
  <cols>
    <col min="1" max="1" width="5.5703125" style="4" customWidth="1"/>
    <col min="2" max="2" width="20.28515625" style="4" customWidth="1"/>
    <col min="3" max="3" width="78.7109375" style="4" customWidth="1"/>
    <col min="4" max="4" width="10.42578125" style="4" customWidth="1"/>
    <col min="5" max="5" width="13.5703125" style="19" customWidth="1"/>
    <col min="6" max="6" width="8.7109375" style="4" customWidth="1"/>
    <col min="7" max="7" width="34.28515625" style="4" customWidth="1"/>
    <col min="8" max="8" width="17" style="4" customWidth="1"/>
    <col min="9" max="9" width="2" style="4" customWidth="1"/>
    <col min="10" max="11" width="11.7109375" style="4" bestFit="1" customWidth="1"/>
    <col min="12" max="16384" width="11.42578125" style="4"/>
  </cols>
  <sheetData>
    <row r="1" spans="1:10">
      <c r="A1" s="8"/>
      <c r="B1" s="9"/>
      <c r="C1" s="9"/>
      <c r="D1" s="9"/>
      <c r="E1" s="10"/>
      <c r="F1" s="9"/>
      <c r="G1" s="9"/>
      <c r="H1" s="9"/>
    </row>
    <row r="2" spans="1:10">
      <c r="A2" s="11"/>
      <c r="B2" s="11"/>
      <c r="C2" s="12"/>
      <c r="D2" s="12"/>
      <c r="E2" s="12"/>
      <c r="F2" s="12"/>
      <c r="G2" s="12"/>
      <c r="J2" s="13"/>
    </row>
    <row r="3" spans="1:10">
      <c r="A3" s="5"/>
      <c r="B3" s="14"/>
      <c r="C3" s="12"/>
      <c r="D3" s="12"/>
      <c r="E3" s="12"/>
      <c r="F3" s="12"/>
      <c r="G3" s="12"/>
      <c r="H3" s="15"/>
    </row>
    <row r="4" spans="1:10" ht="24" customHeight="1">
      <c r="B4" s="16" t="s">
        <v>60</v>
      </c>
      <c r="C4" s="136" t="s">
        <v>287</v>
      </c>
      <c r="D4" s="16" t="s">
        <v>185</v>
      </c>
      <c r="E4" s="35">
        <v>2.12</v>
      </c>
      <c r="F4" s="11" t="s">
        <v>186</v>
      </c>
      <c r="G4" s="17"/>
      <c r="H4" s="17"/>
    </row>
    <row r="5" spans="1:10">
      <c r="B5" s="16" t="s">
        <v>182</v>
      </c>
      <c r="C5" s="137" t="s">
        <v>288</v>
      </c>
      <c r="D5" s="16" t="s">
        <v>187</v>
      </c>
      <c r="E5" s="35">
        <v>12</v>
      </c>
      <c r="F5" s="11" t="s">
        <v>188</v>
      </c>
      <c r="G5" s="5"/>
      <c r="H5" s="17"/>
    </row>
    <row r="6" spans="1:10">
      <c r="B6" s="16" t="s">
        <v>183</v>
      </c>
      <c r="C6" s="137" t="s">
        <v>297</v>
      </c>
      <c r="D6" s="9"/>
      <c r="E6" s="17"/>
      <c r="F6" s="17"/>
      <c r="G6" s="17"/>
      <c r="H6" s="6"/>
    </row>
    <row r="7" spans="1:10" ht="6" customHeight="1" thickBot="1">
      <c r="C7" s="1"/>
      <c r="D7" s="1"/>
      <c r="E7" s="18"/>
      <c r="F7" s="1"/>
      <c r="G7" s="1"/>
      <c r="H7" s="1"/>
    </row>
    <row r="8" spans="1:10" s="31" customFormat="1" ht="31.5" customHeight="1" thickBot="1">
      <c r="A8" s="50" t="s">
        <v>0</v>
      </c>
      <c r="B8" s="50" t="s">
        <v>1</v>
      </c>
      <c r="C8" s="50" t="s">
        <v>2</v>
      </c>
      <c r="D8" s="50" t="s">
        <v>3</v>
      </c>
      <c r="E8" s="51" t="s">
        <v>4</v>
      </c>
      <c r="F8" s="50" t="s">
        <v>5</v>
      </c>
      <c r="G8" s="50" t="s">
        <v>45</v>
      </c>
      <c r="H8" s="50" t="s">
        <v>6</v>
      </c>
    </row>
    <row r="9" spans="1:10" s="2" customFormat="1" ht="5.0999999999999996" customHeight="1" thickBot="1">
      <c r="A9" s="52"/>
      <c r="B9" s="53"/>
      <c r="C9" s="54"/>
      <c r="D9" s="55"/>
      <c r="E9" s="56"/>
      <c r="F9" s="57"/>
      <c r="G9" s="58"/>
      <c r="H9" s="57"/>
    </row>
    <row r="10" spans="1:10" s="20" customFormat="1" ht="13.5" thickBot="1">
      <c r="A10" s="66"/>
      <c r="B10" s="67"/>
      <c r="C10" s="68" t="s">
        <v>112</v>
      </c>
      <c r="D10" s="69"/>
      <c r="E10" s="70"/>
      <c r="F10" s="71"/>
      <c r="G10" s="72"/>
      <c r="H10" s="73"/>
    </row>
    <row r="11" spans="1:10" s="20" customFormat="1" hidden="1">
      <c r="A11" s="87"/>
      <c r="B11" s="59"/>
      <c r="C11" s="60" t="s">
        <v>9</v>
      </c>
      <c r="D11" s="61"/>
      <c r="E11" s="62"/>
      <c r="F11" s="63"/>
      <c r="G11" s="64"/>
      <c r="H11" s="88"/>
    </row>
    <row r="12" spans="1:10" s="20" customFormat="1" hidden="1">
      <c r="A12" s="89">
        <v>1</v>
      </c>
      <c r="B12" s="21" t="s">
        <v>99</v>
      </c>
      <c r="C12" s="3" t="s">
        <v>81</v>
      </c>
      <c r="D12" s="29" t="s">
        <v>7</v>
      </c>
      <c r="E12" s="33"/>
      <c r="F12" s="37"/>
      <c r="G12" s="22"/>
      <c r="H12" s="90"/>
      <c r="J12" s="23"/>
    </row>
    <row r="13" spans="1:10" s="20" customFormat="1">
      <c r="A13" s="91"/>
      <c r="B13" s="21"/>
      <c r="C13" s="3" t="s">
        <v>106</v>
      </c>
      <c r="D13" s="29"/>
      <c r="E13" s="33"/>
      <c r="F13" s="37"/>
      <c r="G13" s="22"/>
      <c r="H13" s="90"/>
    </row>
    <row r="14" spans="1:10" s="20" customFormat="1">
      <c r="A14" s="91"/>
      <c r="B14" s="21"/>
      <c r="C14" s="3" t="s">
        <v>82</v>
      </c>
      <c r="D14" s="29"/>
      <c r="E14" s="157"/>
      <c r="F14" s="37"/>
      <c r="G14" s="22"/>
      <c r="H14" s="90"/>
    </row>
    <row r="15" spans="1:10" s="20" customFormat="1">
      <c r="A15" s="89">
        <f>1+A12</f>
        <v>2</v>
      </c>
      <c r="B15" s="21" t="s">
        <v>100</v>
      </c>
      <c r="C15" s="3" t="s">
        <v>160</v>
      </c>
      <c r="D15" s="29" t="s">
        <v>8</v>
      </c>
      <c r="E15" s="157">
        <v>8878</v>
      </c>
      <c r="F15" s="37"/>
      <c r="G15" s="74"/>
      <c r="H15" s="90"/>
      <c r="J15" s="23"/>
    </row>
    <row r="16" spans="1:10" s="20" customFormat="1">
      <c r="A16" s="89"/>
      <c r="B16" s="21"/>
      <c r="C16" s="3" t="s">
        <v>38</v>
      </c>
      <c r="D16" s="29"/>
      <c r="E16" s="157"/>
      <c r="F16" s="37"/>
      <c r="G16" s="22"/>
      <c r="H16" s="90"/>
      <c r="J16" s="23"/>
    </row>
    <row r="17" spans="1:10" s="20" customFormat="1" hidden="1">
      <c r="A17" s="91"/>
      <c r="B17" s="21"/>
      <c r="C17" s="3" t="s">
        <v>83</v>
      </c>
      <c r="D17" s="29"/>
      <c r="E17" s="158"/>
      <c r="F17" s="37"/>
      <c r="G17" s="3"/>
      <c r="H17" s="90"/>
    </row>
    <row r="18" spans="1:10" s="20" customFormat="1" hidden="1">
      <c r="A18" s="91"/>
      <c r="B18" s="21"/>
      <c r="C18" s="3" t="s">
        <v>43</v>
      </c>
      <c r="D18" s="29"/>
      <c r="E18" s="158"/>
      <c r="F18" s="37"/>
      <c r="G18" s="22"/>
      <c r="H18" s="90"/>
    </row>
    <row r="19" spans="1:10" s="20" customFormat="1" hidden="1">
      <c r="A19" s="89">
        <f>1+A15</f>
        <v>3</v>
      </c>
      <c r="B19" s="21" t="s">
        <v>101</v>
      </c>
      <c r="C19" s="3" t="s">
        <v>236</v>
      </c>
      <c r="D19" s="29" t="s">
        <v>8</v>
      </c>
      <c r="E19" s="158">
        <v>0</v>
      </c>
      <c r="F19" s="37"/>
      <c r="G19" s="74"/>
      <c r="H19" s="90"/>
      <c r="J19" s="23"/>
    </row>
    <row r="20" spans="1:10" s="20" customFormat="1" hidden="1">
      <c r="A20" s="89"/>
      <c r="B20" s="21"/>
      <c r="C20" s="3" t="s">
        <v>39</v>
      </c>
      <c r="D20" s="29" t="s">
        <v>8</v>
      </c>
      <c r="E20" s="158"/>
      <c r="F20" s="37"/>
      <c r="G20" s="74"/>
      <c r="H20" s="90"/>
      <c r="J20" s="23"/>
    </row>
    <row r="21" spans="1:10" s="20" customFormat="1">
      <c r="A21" s="91"/>
      <c r="B21" s="21"/>
      <c r="C21" s="3" t="s">
        <v>48</v>
      </c>
      <c r="D21" s="29"/>
      <c r="E21" s="158"/>
      <c r="F21" s="37"/>
      <c r="G21" s="74"/>
      <c r="H21" s="90"/>
    </row>
    <row r="22" spans="1:10" s="20" customFormat="1">
      <c r="A22" s="89">
        <f>1+A19</f>
        <v>4</v>
      </c>
      <c r="B22" s="21" t="s">
        <v>101</v>
      </c>
      <c r="C22" s="20" t="s">
        <v>236</v>
      </c>
      <c r="D22" s="29" t="s">
        <v>8</v>
      </c>
      <c r="E22" s="158">
        <v>1</v>
      </c>
      <c r="F22" s="37"/>
      <c r="G22" s="74"/>
      <c r="H22" s="90"/>
      <c r="J22" s="23"/>
    </row>
    <row r="23" spans="1:10" s="20" customFormat="1" hidden="1">
      <c r="A23" s="89"/>
      <c r="B23" s="21"/>
      <c r="C23" s="3" t="s">
        <v>39</v>
      </c>
      <c r="D23" s="29"/>
      <c r="E23" s="158"/>
      <c r="F23" s="37"/>
      <c r="G23" s="74"/>
      <c r="H23" s="90"/>
      <c r="J23" s="23"/>
    </row>
    <row r="24" spans="1:10" s="20" customFormat="1" hidden="1">
      <c r="A24" s="91"/>
      <c r="B24" s="21"/>
      <c r="C24" s="3" t="s">
        <v>51</v>
      </c>
      <c r="D24" s="29"/>
      <c r="E24" s="158"/>
      <c r="F24" s="37"/>
      <c r="G24" s="74"/>
      <c r="H24" s="90"/>
    </row>
    <row r="25" spans="1:10" s="20" customFormat="1" hidden="1">
      <c r="A25" s="91"/>
      <c r="B25" s="21"/>
      <c r="C25" s="3" t="s">
        <v>58</v>
      </c>
      <c r="D25" s="29"/>
      <c r="E25" s="158"/>
      <c r="F25" s="37"/>
      <c r="G25" s="74"/>
      <c r="H25" s="90"/>
    </row>
    <row r="26" spans="1:10" s="20" customFormat="1" hidden="1">
      <c r="A26" s="89">
        <f>1+A22</f>
        <v>5</v>
      </c>
      <c r="B26" s="21" t="s">
        <v>102</v>
      </c>
      <c r="C26" s="3" t="s">
        <v>39</v>
      </c>
      <c r="D26" s="29" t="s">
        <v>8</v>
      </c>
      <c r="E26" s="158"/>
      <c r="F26" s="37"/>
      <c r="G26" s="74"/>
      <c r="H26" s="90"/>
      <c r="J26" s="23"/>
    </row>
    <row r="27" spans="1:10" s="20" customFormat="1">
      <c r="A27" s="91"/>
      <c r="B27" s="21"/>
      <c r="C27" s="3" t="s">
        <v>10</v>
      </c>
      <c r="D27" s="29"/>
      <c r="E27" s="158"/>
      <c r="F27" s="37"/>
      <c r="G27" s="22"/>
      <c r="H27" s="90"/>
    </row>
    <row r="28" spans="1:10" s="20" customFormat="1">
      <c r="A28" s="92"/>
      <c r="B28" s="21"/>
      <c r="C28" s="3" t="s">
        <v>84</v>
      </c>
      <c r="D28" s="29"/>
      <c r="E28" s="158"/>
      <c r="F28" s="37"/>
      <c r="G28" s="22"/>
      <c r="H28" s="90"/>
    </row>
    <row r="29" spans="1:10" s="20" customFormat="1">
      <c r="A29" s="92"/>
      <c r="B29" s="21"/>
      <c r="C29" s="3" t="s">
        <v>40</v>
      </c>
      <c r="D29" s="29"/>
      <c r="E29" s="158"/>
      <c r="F29" s="37"/>
      <c r="G29" s="22"/>
      <c r="H29" s="90"/>
    </row>
    <row r="30" spans="1:10" s="20" customFormat="1" hidden="1">
      <c r="A30" s="92"/>
      <c r="B30" s="21" t="s">
        <v>228</v>
      </c>
      <c r="C30" s="3" t="s">
        <v>229</v>
      </c>
      <c r="D30" s="29" t="s">
        <v>8</v>
      </c>
      <c r="E30" s="158">
        <v>0</v>
      </c>
      <c r="F30" s="37"/>
      <c r="G30" s="22"/>
      <c r="H30" s="90"/>
    </row>
    <row r="31" spans="1:10" s="20" customFormat="1">
      <c r="A31" s="93">
        <f>1+A26</f>
        <v>6</v>
      </c>
      <c r="B31" s="21" t="s">
        <v>264</v>
      </c>
      <c r="C31" s="3" t="s">
        <v>11</v>
      </c>
      <c r="D31" s="29" t="s">
        <v>8</v>
      </c>
      <c r="E31" s="158">
        <v>36795</v>
      </c>
      <c r="F31" s="37"/>
      <c r="G31" s="74"/>
      <c r="H31" s="90"/>
      <c r="J31" s="23"/>
    </row>
    <row r="32" spans="1:10" s="20" customFormat="1">
      <c r="A32" s="93">
        <f>1+A31</f>
        <v>7</v>
      </c>
      <c r="B32" s="21" t="s">
        <v>120</v>
      </c>
      <c r="C32" s="3" t="s">
        <v>12</v>
      </c>
      <c r="D32" s="29" t="s">
        <v>8</v>
      </c>
      <c r="E32" s="158">
        <v>13.954000000000001</v>
      </c>
      <c r="F32" s="37"/>
      <c r="G32" s="22"/>
      <c r="H32" s="90"/>
      <c r="J32" s="23"/>
    </row>
    <row r="33" spans="1:10" s="20" customFormat="1">
      <c r="A33" s="93">
        <f>1+A32</f>
        <v>8</v>
      </c>
      <c r="B33" s="21" t="s">
        <v>264</v>
      </c>
      <c r="C33" s="3" t="s">
        <v>13</v>
      </c>
      <c r="D33" s="29" t="s">
        <v>8</v>
      </c>
      <c r="E33" s="158">
        <v>7.3289999999999997</v>
      </c>
      <c r="F33" s="37"/>
      <c r="G33" s="74"/>
      <c r="H33" s="90"/>
      <c r="J33" s="23"/>
    </row>
    <row r="34" spans="1:10" s="20" customFormat="1" hidden="1">
      <c r="A34" s="92"/>
      <c r="B34" s="21"/>
      <c r="C34" s="3" t="s">
        <v>49</v>
      </c>
      <c r="D34" s="29"/>
      <c r="E34" s="158"/>
      <c r="F34" s="38"/>
      <c r="G34" s="24"/>
      <c r="H34" s="90"/>
    </row>
    <row r="35" spans="1:10" s="20" customFormat="1" hidden="1">
      <c r="A35" s="92"/>
      <c r="B35" s="21"/>
      <c r="C35" s="3" t="s">
        <v>50</v>
      </c>
      <c r="D35" s="29"/>
      <c r="E35" s="158"/>
      <c r="F35" s="38"/>
      <c r="G35" s="24"/>
      <c r="H35" s="90"/>
    </row>
    <row r="36" spans="1:10" s="20" customFormat="1" hidden="1">
      <c r="A36" s="93">
        <f>1+A33</f>
        <v>9</v>
      </c>
      <c r="B36" s="21" t="s">
        <v>120</v>
      </c>
      <c r="C36" s="3" t="s">
        <v>12</v>
      </c>
      <c r="D36" s="29" t="s">
        <v>8</v>
      </c>
      <c r="E36" s="158">
        <v>0</v>
      </c>
      <c r="F36" s="37"/>
      <c r="G36" s="24"/>
      <c r="H36" s="90"/>
      <c r="J36" s="23"/>
    </row>
    <row r="37" spans="1:10" s="20" customFormat="1" hidden="1">
      <c r="A37" s="93">
        <f>1+A36</f>
        <v>10</v>
      </c>
      <c r="B37" s="21" t="s">
        <v>264</v>
      </c>
      <c r="C37" s="3" t="s">
        <v>13</v>
      </c>
      <c r="D37" s="29" t="s">
        <v>8</v>
      </c>
      <c r="E37" s="158">
        <v>0</v>
      </c>
      <c r="F37" s="37"/>
      <c r="G37" s="74"/>
      <c r="H37" s="90"/>
      <c r="J37" s="23"/>
    </row>
    <row r="38" spans="1:10" s="20" customFormat="1" hidden="1">
      <c r="A38" s="93"/>
      <c r="B38" s="21"/>
      <c r="C38" s="3" t="s">
        <v>237</v>
      </c>
      <c r="D38" s="29"/>
      <c r="E38" s="158"/>
      <c r="F38" s="37"/>
      <c r="G38" s="24"/>
      <c r="H38" s="90"/>
      <c r="J38" s="23"/>
    </row>
    <row r="39" spans="1:10" s="20" customFormat="1" hidden="1">
      <c r="A39" s="93">
        <f>1+A37</f>
        <v>11</v>
      </c>
      <c r="B39" s="21" t="s">
        <v>120</v>
      </c>
      <c r="C39" s="3" t="s">
        <v>12</v>
      </c>
      <c r="D39" s="29" t="s">
        <v>8</v>
      </c>
      <c r="E39" s="158"/>
      <c r="F39" s="37"/>
      <c r="G39" s="24"/>
      <c r="H39" s="90"/>
      <c r="J39" s="23"/>
    </row>
    <row r="40" spans="1:10" s="20" customFormat="1" hidden="1">
      <c r="A40" s="93">
        <f>A39+1</f>
        <v>12</v>
      </c>
      <c r="B40" s="21" t="s">
        <v>121</v>
      </c>
      <c r="C40" s="3" t="s">
        <v>13</v>
      </c>
      <c r="D40" s="29" t="s">
        <v>8</v>
      </c>
      <c r="E40" s="158"/>
      <c r="F40" s="37"/>
      <c r="G40" s="24"/>
      <c r="H40" s="90"/>
      <c r="J40" s="23"/>
    </row>
    <row r="41" spans="1:10" s="20" customFormat="1" hidden="1">
      <c r="A41" s="93">
        <f>1+A37</f>
        <v>11</v>
      </c>
      <c r="B41" s="21" t="s">
        <v>122</v>
      </c>
      <c r="C41" s="3" t="s">
        <v>52</v>
      </c>
      <c r="D41" s="29"/>
      <c r="E41" s="158"/>
      <c r="F41" s="37"/>
      <c r="G41" s="24"/>
      <c r="H41" s="90"/>
    </row>
    <row r="42" spans="1:10" s="20" customFormat="1" hidden="1">
      <c r="A42" s="92"/>
      <c r="B42" s="21"/>
      <c r="C42" s="3" t="s">
        <v>85</v>
      </c>
      <c r="D42" s="29" t="s">
        <v>8</v>
      </c>
      <c r="E42" s="158"/>
      <c r="F42" s="37"/>
      <c r="G42" s="24"/>
      <c r="H42" s="90"/>
      <c r="J42" s="23"/>
    </row>
    <row r="43" spans="1:10" s="20" customFormat="1" hidden="1">
      <c r="A43" s="92"/>
      <c r="B43" s="21"/>
      <c r="C43" s="3" t="s">
        <v>107</v>
      </c>
      <c r="D43" s="29"/>
      <c r="E43" s="158"/>
      <c r="F43" s="37"/>
      <c r="G43" s="24"/>
      <c r="H43" s="90"/>
      <c r="J43" s="23"/>
    </row>
    <row r="44" spans="1:10" s="20" customFormat="1" hidden="1">
      <c r="A44" s="93">
        <f>1+A41</f>
        <v>12</v>
      </c>
      <c r="B44" s="21" t="s">
        <v>119</v>
      </c>
      <c r="C44" s="3" t="s">
        <v>41</v>
      </c>
      <c r="D44" s="29"/>
      <c r="E44" s="158"/>
      <c r="F44" s="37"/>
      <c r="G44" s="24"/>
      <c r="H44" s="90"/>
    </row>
    <row r="45" spans="1:10" s="20" customFormat="1" hidden="1">
      <c r="A45" s="92"/>
      <c r="B45" s="21"/>
      <c r="C45" s="3" t="s">
        <v>42</v>
      </c>
      <c r="D45" s="29"/>
      <c r="E45" s="158"/>
      <c r="F45" s="37"/>
      <c r="G45" s="24"/>
      <c r="H45" s="90"/>
    </row>
    <row r="46" spans="1:10" s="20" customFormat="1" hidden="1">
      <c r="A46" s="92"/>
      <c r="B46" s="21"/>
      <c r="C46" s="3" t="s">
        <v>86</v>
      </c>
      <c r="D46" s="29" t="s">
        <v>8</v>
      </c>
      <c r="E46" s="158"/>
      <c r="F46" s="37"/>
      <c r="G46" s="24"/>
      <c r="H46" s="90"/>
      <c r="J46" s="23"/>
    </row>
    <row r="47" spans="1:10" s="25" customFormat="1">
      <c r="A47" s="93"/>
      <c r="B47" s="21"/>
      <c r="C47" s="3"/>
      <c r="D47" s="29"/>
      <c r="E47" s="158"/>
      <c r="F47" s="37"/>
      <c r="G47" s="24"/>
      <c r="H47" s="90"/>
    </row>
    <row r="48" spans="1:10" s="20" customFormat="1">
      <c r="A48" s="94"/>
      <c r="B48" s="43"/>
      <c r="C48" s="44" t="s">
        <v>113</v>
      </c>
      <c r="D48" s="45"/>
      <c r="E48" s="46"/>
      <c r="F48" s="47"/>
      <c r="G48" s="48"/>
      <c r="H48" s="95"/>
    </row>
    <row r="49" spans="1:10" s="20" customFormat="1">
      <c r="A49" s="91"/>
      <c r="B49" s="21"/>
      <c r="C49" s="3" t="s">
        <v>14</v>
      </c>
      <c r="D49" s="29"/>
      <c r="E49" s="159"/>
      <c r="F49" s="38"/>
      <c r="G49" s="24"/>
      <c r="H49" s="90"/>
    </row>
    <row r="50" spans="1:10" s="20" customFormat="1">
      <c r="A50" s="89">
        <f>1+A44</f>
        <v>13</v>
      </c>
      <c r="B50" s="21" t="s">
        <v>96</v>
      </c>
      <c r="C50" s="3" t="s">
        <v>15</v>
      </c>
      <c r="D50" s="29"/>
      <c r="E50" s="159"/>
      <c r="F50" s="38"/>
      <c r="G50" s="24"/>
      <c r="H50" s="90"/>
    </row>
    <row r="51" spans="1:10" s="20" customFormat="1" ht="15" customHeight="1">
      <c r="A51" s="91"/>
      <c r="B51" s="21"/>
      <c r="C51" s="3" t="s">
        <v>87</v>
      </c>
      <c r="D51" s="29" t="s">
        <v>8</v>
      </c>
      <c r="E51" s="159">
        <v>105.33</v>
      </c>
      <c r="F51" s="37"/>
      <c r="G51" s="74"/>
      <c r="H51" s="90"/>
      <c r="J51" s="23"/>
    </row>
    <row r="52" spans="1:10" s="20" customFormat="1" hidden="1">
      <c r="A52" s="89">
        <f>1+A50</f>
        <v>14</v>
      </c>
      <c r="B52" s="21" t="s">
        <v>97</v>
      </c>
      <c r="C52" s="3" t="s">
        <v>69</v>
      </c>
      <c r="D52" s="29"/>
      <c r="E52" s="159"/>
      <c r="F52" s="37"/>
      <c r="G52" s="24"/>
      <c r="H52" s="90"/>
    </row>
    <row r="53" spans="1:10" s="20" customFormat="1" hidden="1">
      <c r="A53" s="91"/>
      <c r="B53" s="21"/>
      <c r="C53" s="3" t="s">
        <v>70</v>
      </c>
      <c r="D53" s="29" t="s">
        <v>8</v>
      </c>
      <c r="E53" s="159"/>
      <c r="F53" s="37"/>
      <c r="G53" s="24"/>
      <c r="H53" s="90"/>
    </row>
    <row r="54" spans="1:10" s="20" customFormat="1" hidden="1">
      <c r="A54" s="91"/>
      <c r="B54" s="21"/>
      <c r="C54" s="3" t="s">
        <v>24</v>
      </c>
      <c r="D54" s="29"/>
      <c r="E54" s="159"/>
      <c r="F54" s="37"/>
      <c r="G54" s="24"/>
      <c r="H54" s="90"/>
    </row>
    <row r="55" spans="1:10" s="20" customFormat="1" hidden="1">
      <c r="A55" s="89">
        <f>1+A52</f>
        <v>15</v>
      </c>
      <c r="B55" s="21" t="s">
        <v>131</v>
      </c>
      <c r="C55" s="3" t="s">
        <v>37</v>
      </c>
      <c r="D55" s="29"/>
      <c r="E55" s="159"/>
      <c r="F55" s="37"/>
      <c r="G55" s="24"/>
      <c r="H55" s="90"/>
    </row>
    <row r="56" spans="1:10" s="20" customFormat="1" hidden="1">
      <c r="A56" s="91"/>
      <c r="B56" s="21"/>
      <c r="C56" s="3" t="s">
        <v>66</v>
      </c>
      <c r="D56" s="29" t="s">
        <v>8</v>
      </c>
      <c r="E56" s="159"/>
      <c r="F56" s="37"/>
      <c r="G56" s="24"/>
      <c r="H56" s="90"/>
      <c r="J56" s="23"/>
    </row>
    <row r="57" spans="1:10" s="20" customFormat="1" hidden="1">
      <c r="A57" s="89">
        <f>1+A55</f>
        <v>16</v>
      </c>
      <c r="B57" s="21" t="s">
        <v>73</v>
      </c>
      <c r="C57" s="3" t="s">
        <v>71</v>
      </c>
      <c r="D57" s="29" t="s">
        <v>8</v>
      </c>
      <c r="E57" s="159"/>
      <c r="F57" s="37"/>
      <c r="G57" s="24"/>
      <c r="H57" s="90"/>
      <c r="J57" s="23"/>
    </row>
    <row r="58" spans="1:10" s="20" customFormat="1" hidden="1">
      <c r="A58" s="89">
        <f>1+A57</f>
        <v>17</v>
      </c>
      <c r="B58" s="21" t="s">
        <v>74</v>
      </c>
      <c r="C58" s="3" t="s">
        <v>72</v>
      </c>
      <c r="D58" s="29" t="s">
        <v>8</v>
      </c>
      <c r="E58" s="159"/>
      <c r="F58" s="37"/>
      <c r="G58" s="24"/>
      <c r="H58" s="90"/>
      <c r="J58" s="23"/>
    </row>
    <row r="59" spans="1:10" s="20" customFormat="1" hidden="1">
      <c r="A59" s="89"/>
      <c r="B59" s="131"/>
      <c r="C59" s="130" t="s">
        <v>270</v>
      </c>
      <c r="D59" s="132" t="s">
        <v>8</v>
      </c>
      <c r="E59" s="159"/>
      <c r="F59" s="129"/>
      <c r="G59" s="24"/>
      <c r="H59" s="90"/>
      <c r="J59" s="23"/>
    </row>
    <row r="60" spans="1:10" s="20" customFormat="1">
      <c r="A60" s="89"/>
      <c r="B60" s="21"/>
      <c r="C60" s="3" t="s">
        <v>16</v>
      </c>
      <c r="D60" s="29"/>
      <c r="E60" s="159"/>
      <c r="F60" s="37"/>
      <c r="G60" s="24"/>
      <c r="H60" s="90"/>
    </row>
    <row r="61" spans="1:10" s="20" customFormat="1">
      <c r="A61" s="89"/>
      <c r="B61" s="21"/>
      <c r="C61" s="3" t="s">
        <v>17</v>
      </c>
      <c r="D61" s="29"/>
      <c r="E61" s="159"/>
      <c r="F61" s="37"/>
      <c r="G61" s="24"/>
      <c r="H61" s="90"/>
    </row>
    <row r="62" spans="1:10" s="20" customFormat="1">
      <c r="A62" s="89"/>
      <c r="B62" s="21"/>
      <c r="C62" s="3" t="s">
        <v>67</v>
      </c>
      <c r="D62" s="29"/>
      <c r="E62" s="159"/>
      <c r="F62" s="37"/>
      <c r="G62" s="24"/>
      <c r="H62" s="90"/>
    </row>
    <row r="63" spans="1:10" s="20" customFormat="1" ht="12.75" customHeight="1">
      <c r="A63" s="89">
        <f>1+A58</f>
        <v>18</v>
      </c>
      <c r="B63" s="21" t="s">
        <v>68</v>
      </c>
      <c r="C63" s="130" t="s">
        <v>291</v>
      </c>
      <c r="D63" s="29" t="s">
        <v>8</v>
      </c>
      <c r="E63" s="159">
        <v>4</v>
      </c>
      <c r="F63" s="124"/>
      <c r="G63" s="74"/>
      <c r="H63" s="90"/>
      <c r="J63" s="23"/>
    </row>
    <row r="64" spans="1:10" s="20" customFormat="1">
      <c r="A64" s="89">
        <f>1+A63</f>
        <v>19</v>
      </c>
      <c r="B64" s="21" t="s">
        <v>68</v>
      </c>
      <c r="C64" s="130" t="s">
        <v>289</v>
      </c>
      <c r="D64" s="29" t="s">
        <v>8</v>
      </c>
      <c r="E64" s="159">
        <v>29.41</v>
      </c>
      <c r="F64" s="37"/>
      <c r="G64" s="24"/>
      <c r="H64" s="90"/>
      <c r="J64" s="23"/>
    </row>
    <row r="65" spans="1:10" s="20" customFormat="1">
      <c r="A65" s="89">
        <f>1+A64</f>
        <v>20</v>
      </c>
      <c r="B65" s="21" t="s">
        <v>68</v>
      </c>
      <c r="C65" s="130" t="s">
        <v>290</v>
      </c>
      <c r="D65" s="29" t="s">
        <v>8</v>
      </c>
      <c r="E65" s="159">
        <v>8.4600000000000009</v>
      </c>
      <c r="F65" s="37"/>
      <c r="G65" s="24"/>
      <c r="H65" s="90"/>
      <c r="J65" s="23"/>
    </row>
    <row r="66" spans="1:10" s="20" customFormat="1" hidden="1">
      <c r="A66" s="89"/>
      <c r="B66" s="131"/>
      <c r="C66" s="130" t="s">
        <v>271</v>
      </c>
      <c r="D66" s="132" t="s">
        <v>8</v>
      </c>
      <c r="E66" s="159"/>
      <c r="F66" s="129"/>
      <c r="G66" s="24"/>
      <c r="H66" s="90"/>
      <c r="J66" s="23"/>
    </row>
    <row r="67" spans="1:10" s="20" customFormat="1">
      <c r="A67" s="89"/>
      <c r="B67" s="21"/>
      <c r="C67" s="3" t="s">
        <v>18</v>
      </c>
      <c r="D67" s="29"/>
      <c r="E67" s="159"/>
      <c r="F67" s="37"/>
      <c r="G67" s="24"/>
      <c r="H67" s="90"/>
    </row>
    <row r="68" spans="1:10" s="20" customFormat="1">
      <c r="A68" s="89"/>
      <c r="B68" s="21"/>
      <c r="C68" s="3" t="s">
        <v>88</v>
      </c>
      <c r="D68" s="29"/>
      <c r="E68" s="159"/>
      <c r="F68" s="37"/>
      <c r="G68" s="24"/>
      <c r="H68" s="90"/>
    </row>
    <row r="69" spans="1:10" s="20" customFormat="1">
      <c r="A69" s="89">
        <f>1+A65</f>
        <v>21</v>
      </c>
      <c r="B69" s="21" t="s">
        <v>108</v>
      </c>
      <c r="C69" s="3" t="s">
        <v>59</v>
      </c>
      <c r="D69" s="29" t="s">
        <v>19</v>
      </c>
      <c r="E69" s="160">
        <v>547</v>
      </c>
      <c r="F69" s="37"/>
      <c r="G69" s="24"/>
      <c r="H69" s="90"/>
      <c r="J69" s="23"/>
    </row>
    <row r="70" spans="1:10" s="20" customFormat="1" hidden="1">
      <c r="A70" s="89"/>
      <c r="B70" s="135" t="s">
        <v>286</v>
      </c>
      <c r="C70" s="130" t="s">
        <v>269</v>
      </c>
      <c r="D70" s="132" t="s">
        <v>20</v>
      </c>
      <c r="E70" s="160"/>
      <c r="F70" s="124"/>
      <c r="G70" s="24"/>
      <c r="H70" s="90"/>
      <c r="J70" s="23"/>
    </row>
    <row r="71" spans="1:10" s="20" customFormat="1" hidden="1">
      <c r="A71" s="89"/>
      <c r="B71" s="21"/>
      <c r="C71" s="3" t="s">
        <v>177</v>
      </c>
      <c r="D71" s="29"/>
      <c r="E71" s="159"/>
      <c r="F71" s="37"/>
      <c r="G71" s="24"/>
      <c r="H71" s="90"/>
      <c r="J71" s="23"/>
    </row>
    <row r="72" spans="1:10" s="20" customFormat="1" hidden="1">
      <c r="A72" s="89"/>
      <c r="B72" s="21"/>
      <c r="C72" s="3" t="s">
        <v>179</v>
      </c>
      <c r="D72" s="29"/>
      <c r="E72" s="159"/>
      <c r="F72" s="37"/>
      <c r="G72" s="24"/>
      <c r="H72" s="90"/>
      <c r="J72" s="23"/>
    </row>
    <row r="73" spans="1:10" s="20" customFormat="1" hidden="1">
      <c r="A73" s="89"/>
      <c r="B73" s="21"/>
      <c r="C73" s="3" t="s">
        <v>178</v>
      </c>
      <c r="D73" s="29"/>
      <c r="E73" s="159"/>
      <c r="F73" s="37"/>
      <c r="G73" s="24"/>
      <c r="H73" s="90"/>
      <c r="J73" s="23"/>
    </row>
    <row r="74" spans="1:10" s="20" customFormat="1" hidden="1">
      <c r="A74" s="89">
        <f>1+A68</f>
        <v>1</v>
      </c>
      <c r="B74" s="21" t="s">
        <v>181</v>
      </c>
      <c r="C74" s="3" t="s">
        <v>249</v>
      </c>
      <c r="D74" s="29" t="s">
        <v>27</v>
      </c>
      <c r="E74" s="159"/>
      <c r="F74" s="37"/>
      <c r="G74" s="24"/>
      <c r="H74" s="90"/>
      <c r="J74" s="23"/>
    </row>
    <row r="75" spans="1:10" s="20" customFormat="1" hidden="1">
      <c r="A75" s="89">
        <f>1+A69</f>
        <v>22</v>
      </c>
      <c r="B75" s="21" t="s">
        <v>181</v>
      </c>
      <c r="C75" s="3" t="s">
        <v>190</v>
      </c>
      <c r="D75" s="29" t="s">
        <v>27</v>
      </c>
      <c r="E75" s="159"/>
      <c r="F75" s="37"/>
      <c r="G75" s="24"/>
      <c r="H75" s="90"/>
      <c r="J75" s="23"/>
    </row>
    <row r="76" spans="1:10" s="20" customFormat="1" hidden="1">
      <c r="A76" s="89">
        <f>1+A75</f>
        <v>23</v>
      </c>
      <c r="B76" s="21" t="s">
        <v>265</v>
      </c>
      <c r="C76" s="3" t="s">
        <v>180</v>
      </c>
      <c r="D76" s="29" t="s">
        <v>27</v>
      </c>
      <c r="E76" s="159"/>
      <c r="F76" s="37"/>
      <c r="G76" s="74"/>
      <c r="H76" s="90"/>
      <c r="J76" s="23"/>
    </row>
    <row r="77" spans="1:10" s="20" customFormat="1" hidden="1">
      <c r="A77" s="89">
        <f>1+A76</f>
        <v>24</v>
      </c>
      <c r="B77" s="21" t="s">
        <v>181</v>
      </c>
      <c r="C77" s="3" t="s">
        <v>191</v>
      </c>
      <c r="D77" s="29" t="s">
        <v>27</v>
      </c>
      <c r="E77" s="159"/>
      <c r="F77" s="37"/>
      <c r="G77" s="24"/>
      <c r="H77" s="90"/>
      <c r="J77" s="23"/>
    </row>
    <row r="78" spans="1:10" s="20" customFormat="1" hidden="1">
      <c r="A78" s="89"/>
      <c r="B78" s="21"/>
      <c r="C78" s="3" t="s">
        <v>25</v>
      </c>
      <c r="D78" s="29"/>
      <c r="E78" s="159"/>
      <c r="F78" s="37"/>
      <c r="G78" s="24"/>
      <c r="H78" s="90"/>
    </row>
    <row r="79" spans="1:10" s="20" customFormat="1" hidden="1">
      <c r="A79" s="89"/>
      <c r="B79" s="21"/>
      <c r="C79" s="3" t="s">
        <v>89</v>
      </c>
      <c r="D79" s="29"/>
      <c r="E79" s="159"/>
      <c r="F79" s="37"/>
      <c r="G79" s="24"/>
      <c r="H79" s="90"/>
    </row>
    <row r="80" spans="1:10" s="20" customFormat="1" hidden="1">
      <c r="A80" s="89"/>
      <c r="B80" s="21"/>
      <c r="C80" s="3" t="s">
        <v>34</v>
      </c>
      <c r="D80" s="29"/>
      <c r="E80" s="161"/>
      <c r="F80" s="37"/>
      <c r="G80" s="24"/>
      <c r="H80" s="90"/>
    </row>
    <row r="81" spans="1:10" s="20" customFormat="1" hidden="1">
      <c r="A81" s="89"/>
      <c r="B81" s="21"/>
      <c r="C81" s="3" t="s">
        <v>35</v>
      </c>
      <c r="D81" s="29"/>
      <c r="E81" s="159"/>
      <c r="F81" s="37"/>
      <c r="G81" s="24"/>
      <c r="H81" s="90"/>
    </row>
    <row r="82" spans="1:10" s="20" customFormat="1" hidden="1">
      <c r="A82" s="89">
        <f>1+A77</f>
        <v>25</v>
      </c>
      <c r="B82" s="21" t="s">
        <v>103</v>
      </c>
      <c r="C82" s="3" t="s">
        <v>36</v>
      </c>
      <c r="D82" s="29" t="s">
        <v>8</v>
      </c>
      <c r="E82" s="159"/>
      <c r="F82" s="37"/>
      <c r="G82" s="24"/>
      <c r="H82" s="90"/>
      <c r="J82" s="23"/>
    </row>
    <row r="83" spans="1:10" s="20" customFormat="1" hidden="1">
      <c r="A83" s="89"/>
      <c r="B83" s="21"/>
      <c r="C83" s="3" t="s">
        <v>53</v>
      </c>
      <c r="D83" s="29"/>
      <c r="E83" s="161"/>
      <c r="F83" s="37"/>
      <c r="G83" s="24"/>
      <c r="H83" s="90"/>
    </row>
    <row r="84" spans="1:10" s="20" customFormat="1" hidden="1">
      <c r="A84" s="89">
        <f>1+A82</f>
        <v>26</v>
      </c>
      <c r="B84" s="21" t="s">
        <v>103</v>
      </c>
      <c r="C84" s="3" t="s">
        <v>54</v>
      </c>
      <c r="D84" s="29" t="s">
        <v>8</v>
      </c>
      <c r="E84" s="159"/>
      <c r="F84" s="37"/>
      <c r="G84" s="24"/>
      <c r="H84" s="90"/>
      <c r="J84" s="23"/>
    </row>
    <row r="85" spans="1:10" s="20" customFormat="1" hidden="1">
      <c r="A85" s="89"/>
      <c r="B85" s="21"/>
      <c r="C85" s="3" t="s">
        <v>114</v>
      </c>
      <c r="D85" s="29"/>
      <c r="E85" s="159"/>
      <c r="F85" s="37"/>
      <c r="G85" s="24"/>
      <c r="H85" s="90"/>
      <c r="J85" s="23"/>
    </row>
    <row r="86" spans="1:10" s="20" customFormat="1" hidden="1">
      <c r="A86" s="89">
        <f>1+A84</f>
        <v>27</v>
      </c>
      <c r="B86" s="21" t="s">
        <v>124</v>
      </c>
      <c r="C86" s="3" t="s">
        <v>115</v>
      </c>
      <c r="D86" s="29" t="s">
        <v>20</v>
      </c>
      <c r="E86" s="159"/>
      <c r="F86" s="37"/>
      <c r="G86" s="24"/>
      <c r="H86" s="90"/>
      <c r="J86" s="23"/>
    </row>
    <row r="87" spans="1:10" s="20" customFormat="1" hidden="1">
      <c r="A87" s="89">
        <f>1+A86</f>
        <v>28</v>
      </c>
      <c r="B87" s="21" t="s">
        <v>132</v>
      </c>
      <c r="C87" s="3" t="s">
        <v>116</v>
      </c>
      <c r="D87" s="29" t="s">
        <v>27</v>
      </c>
      <c r="E87" s="159">
        <v>0</v>
      </c>
      <c r="F87" s="124"/>
      <c r="G87" s="24"/>
      <c r="H87" s="90"/>
      <c r="J87" s="23"/>
    </row>
    <row r="88" spans="1:10" s="20" customFormat="1" hidden="1">
      <c r="A88" s="89">
        <f>1+A87</f>
        <v>29</v>
      </c>
      <c r="B88" s="21" t="s">
        <v>123</v>
      </c>
      <c r="C88" s="3" t="s">
        <v>117</v>
      </c>
      <c r="D88" s="29" t="s">
        <v>8</v>
      </c>
      <c r="E88" s="159">
        <v>0</v>
      </c>
      <c r="F88" s="37"/>
      <c r="G88" s="24"/>
      <c r="H88" s="90"/>
      <c r="J88" s="23"/>
    </row>
    <row r="89" spans="1:10" s="26" customFormat="1" hidden="1">
      <c r="A89" s="89">
        <f>1+A88</f>
        <v>30</v>
      </c>
      <c r="B89" s="21" t="s">
        <v>133</v>
      </c>
      <c r="C89" s="3" t="s">
        <v>118</v>
      </c>
      <c r="D89" s="29" t="s">
        <v>8</v>
      </c>
      <c r="E89" s="159">
        <v>0</v>
      </c>
      <c r="F89" s="37"/>
      <c r="G89" s="24"/>
      <c r="H89" s="90"/>
      <c r="J89" s="27"/>
    </row>
    <row r="90" spans="1:10" s="2" customFormat="1">
      <c r="A90" s="89"/>
      <c r="B90" s="21"/>
      <c r="C90" s="3"/>
      <c r="D90" s="29"/>
      <c r="E90" s="159"/>
      <c r="F90" s="37"/>
      <c r="G90" s="24"/>
      <c r="H90" s="90"/>
      <c r="J90" s="28"/>
    </row>
    <row r="91" spans="1:10" s="20" customFormat="1">
      <c r="A91" s="94"/>
      <c r="B91" s="43"/>
      <c r="C91" s="44" t="s">
        <v>110</v>
      </c>
      <c r="D91" s="45"/>
      <c r="E91" s="46"/>
      <c r="F91" s="47"/>
      <c r="G91" s="48"/>
      <c r="H91" s="95"/>
    </row>
    <row r="92" spans="1:10" s="20" customFormat="1" ht="14.25" customHeight="1">
      <c r="A92" s="89"/>
      <c r="B92" s="21" t="s">
        <v>292</v>
      </c>
      <c r="C92" s="3" t="s">
        <v>293</v>
      </c>
      <c r="D92" s="29"/>
      <c r="E92" s="32"/>
      <c r="F92" s="38"/>
      <c r="G92" s="24"/>
      <c r="H92" s="90"/>
    </row>
    <row r="93" spans="1:10" s="20" customFormat="1" ht="14.25" customHeight="1">
      <c r="A93" s="89"/>
      <c r="B93" s="21" t="s">
        <v>294</v>
      </c>
      <c r="C93" s="3" t="s">
        <v>295</v>
      </c>
      <c r="D93" s="29"/>
      <c r="E93" s="32"/>
      <c r="F93" s="38"/>
      <c r="G93" s="24"/>
      <c r="H93" s="90"/>
    </row>
    <row r="94" spans="1:10" s="20" customFormat="1" ht="13.5" customHeight="1">
      <c r="A94" s="89"/>
      <c r="B94" s="21"/>
      <c r="C94" s="3" t="s">
        <v>296</v>
      </c>
      <c r="D94" s="29" t="s">
        <v>8</v>
      </c>
      <c r="E94" s="32"/>
      <c r="F94" s="38"/>
      <c r="G94" s="24"/>
      <c r="H94" s="90"/>
    </row>
    <row r="95" spans="1:10" s="20" customFormat="1">
      <c r="A95" s="89"/>
      <c r="B95" s="21"/>
      <c r="C95" s="3" t="s">
        <v>56</v>
      </c>
      <c r="D95" s="29"/>
      <c r="E95" s="32"/>
      <c r="F95" s="38"/>
      <c r="G95" s="24"/>
      <c r="H95" s="90"/>
    </row>
    <row r="96" spans="1:10" s="20" customFormat="1">
      <c r="A96" s="89"/>
      <c r="B96" s="21"/>
      <c r="C96" s="3" t="s">
        <v>55</v>
      </c>
      <c r="D96" s="29"/>
      <c r="E96" s="32"/>
      <c r="F96" s="37"/>
      <c r="G96" s="24"/>
      <c r="H96" s="90"/>
    </row>
    <row r="97" spans="1:10" s="20" customFormat="1" ht="15" customHeight="1">
      <c r="A97" s="89">
        <f>1+A89</f>
        <v>31</v>
      </c>
      <c r="B97" s="21" t="s">
        <v>266</v>
      </c>
      <c r="C97" s="3" t="s">
        <v>76</v>
      </c>
      <c r="D97" s="29" t="s">
        <v>8</v>
      </c>
      <c r="E97" s="138"/>
      <c r="F97" s="37"/>
      <c r="G97" s="74"/>
      <c r="H97" s="90"/>
      <c r="J97" s="23"/>
    </row>
    <row r="98" spans="1:10" s="20" customFormat="1" ht="15" hidden="1" customHeight="1">
      <c r="A98" s="89"/>
      <c r="B98" s="21"/>
      <c r="C98" s="130" t="s">
        <v>272</v>
      </c>
      <c r="D98" s="29"/>
      <c r="E98" s="138"/>
      <c r="F98" s="37"/>
      <c r="G98" s="74"/>
      <c r="H98" s="90"/>
      <c r="J98" s="23"/>
    </row>
    <row r="99" spans="1:10" s="20" customFormat="1" ht="15" hidden="1" customHeight="1">
      <c r="A99" s="89"/>
      <c r="B99" s="21"/>
      <c r="C99" s="3" t="s">
        <v>76</v>
      </c>
      <c r="D99" s="29" t="s">
        <v>8</v>
      </c>
      <c r="E99" s="138"/>
      <c r="F99" s="37"/>
      <c r="G99" s="74"/>
      <c r="H99" s="90"/>
      <c r="J99" s="23"/>
    </row>
    <row r="100" spans="1:10" s="20" customFormat="1">
      <c r="A100" s="89"/>
      <c r="B100" s="21"/>
      <c r="C100" s="3" t="s">
        <v>75</v>
      </c>
      <c r="D100" s="29"/>
      <c r="E100" s="138"/>
      <c r="F100" s="37"/>
      <c r="G100" s="24"/>
      <c r="H100" s="90"/>
      <c r="J100" s="23"/>
    </row>
    <row r="101" spans="1:10" s="20" customFormat="1" ht="27" customHeight="1">
      <c r="A101" s="89"/>
      <c r="B101" s="21"/>
      <c r="C101" s="3" t="s">
        <v>184</v>
      </c>
      <c r="D101" s="29"/>
      <c r="E101" s="138"/>
      <c r="F101" s="37"/>
      <c r="G101" s="24"/>
      <c r="H101" s="90"/>
    </row>
    <row r="102" spans="1:10" s="20" customFormat="1">
      <c r="A102" s="89">
        <f>1+A97</f>
        <v>32</v>
      </c>
      <c r="B102" s="21" t="s">
        <v>128</v>
      </c>
      <c r="C102" s="3" t="s">
        <v>44</v>
      </c>
      <c r="D102" s="29" t="s">
        <v>8</v>
      </c>
      <c r="E102" s="138"/>
      <c r="F102" s="37"/>
      <c r="G102" s="24"/>
      <c r="H102" s="90"/>
      <c r="J102" s="23"/>
    </row>
    <row r="103" spans="1:10" s="20" customFormat="1" hidden="1">
      <c r="A103" s="89">
        <f>1+A102</f>
        <v>33</v>
      </c>
      <c r="B103" s="21" t="s">
        <v>125</v>
      </c>
      <c r="C103" s="3" t="s">
        <v>77</v>
      </c>
      <c r="D103" s="29" t="s">
        <v>20</v>
      </c>
      <c r="E103" s="138"/>
      <c r="F103" s="37"/>
      <c r="G103" s="24"/>
      <c r="H103" s="90"/>
      <c r="J103" s="23"/>
    </row>
    <row r="104" spans="1:10" s="20" customFormat="1" hidden="1">
      <c r="A104" s="89">
        <f>1+A103</f>
        <v>34</v>
      </c>
      <c r="B104" s="21" t="s">
        <v>126</v>
      </c>
      <c r="C104" s="3" t="s">
        <v>78</v>
      </c>
      <c r="D104" s="29" t="s">
        <v>8</v>
      </c>
      <c r="E104" s="138"/>
      <c r="F104" s="37"/>
      <c r="G104" s="24"/>
      <c r="H104" s="90"/>
      <c r="J104" s="23"/>
    </row>
    <row r="105" spans="1:10" s="20" customFormat="1" hidden="1">
      <c r="A105" s="89">
        <f>1+A104</f>
        <v>35</v>
      </c>
      <c r="B105" s="21" t="s">
        <v>127</v>
      </c>
      <c r="C105" s="3" t="s">
        <v>189</v>
      </c>
      <c r="D105" s="29" t="s">
        <v>8</v>
      </c>
      <c r="E105" s="138"/>
      <c r="F105" s="37"/>
      <c r="G105" s="24"/>
      <c r="H105" s="90"/>
      <c r="J105" s="23"/>
    </row>
    <row r="106" spans="1:10" s="20" customFormat="1">
      <c r="A106" s="89"/>
      <c r="B106" s="21"/>
      <c r="C106" s="3" t="s">
        <v>47</v>
      </c>
      <c r="D106" s="29"/>
      <c r="E106" s="138"/>
      <c r="F106" s="37"/>
      <c r="G106" s="24"/>
      <c r="H106" s="90"/>
      <c r="J106" s="23"/>
    </row>
    <row r="107" spans="1:10" s="20" customFormat="1">
      <c r="A107" s="89"/>
      <c r="B107" s="21"/>
      <c r="C107" s="3" t="s">
        <v>79</v>
      </c>
      <c r="D107" s="29"/>
      <c r="E107" s="138"/>
      <c r="F107" s="37"/>
      <c r="G107" s="24"/>
      <c r="H107" s="90"/>
    </row>
    <row r="108" spans="1:10" s="20" customFormat="1">
      <c r="A108" s="89">
        <f>1+A105</f>
        <v>36</v>
      </c>
      <c r="B108" s="21" t="s">
        <v>130</v>
      </c>
      <c r="C108" s="3" t="s">
        <v>21</v>
      </c>
      <c r="D108" s="29" t="s">
        <v>22</v>
      </c>
      <c r="E108" s="138"/>
      <c r="F108" s="37"/>
      <c r="G108" s="74"/>
      <c r="H108" s="90"/>
      <c r="J108" s="23"/>
    </row>
    <row r="109" spans="1:10" s="20" customFormat="1">
      <c r="A109" s="89"/>
      <c r="B109" s="21"/>
      <c r="C109" s="3" t="s">
        <v>212</v>
      </c>
      <c r="D109" s="29"/>
      <c r="E109" s="138"/>
      <c r="F109" s="37"/>
      <c r="G109" s="24"/>
      <c r="H109" s="90"/>
    </row>
    <row r="110" spans="1:10" s="20" customFormat="1">
      <c r="A110" s="89"/>
      <c r="B110" s="21"/>
      <c r="C110" s="3" t="s">
        <v>79</v>
      </c>
      <c r="D110" s="29"/>
      <c r="E110" s="138"/>
      <c r="F110" s="37"/>
      <c r="G110" s="24"/>
      <c r="H110" s="90"/>
    </row>
    <row r="111" spans="1:10" s="20" customFormat="1">
      <c r="A111" s="89">
        <f>1+A108</f>
        <v>37</v>
      </c>
      <c r="B111" s="21" t="s">
        <v>267</v>
      </c>
      <c r="C111" s="3" t="s">
        <v>213</v>
      </c>
      <c r="D111" s="29" t="s">
        <v>22</v>
      </c>
      <c r="E111" s="138"/>
      <c r="F111" s="37"/>
      <c r="G111" s="74"/>
      <c r="H111" s="90"/>
      <c r="J111" s="23"/>
    </row>
    <row r="112" spans="1:10" s="20" customFormat="1">
      <c r="A112" s="89"/>
      <c r="B112" s="21"/>
      <c r="C112" s="3" t="s">
        <v>214</v>
      </c>
      <c r="D112" s="29"/>
      <c r="E112" s="138"/>
      <c r="F112" s="37"/>
      <c r="G112" s="24"/>
      <c r="H112" s="90"/>
    </row>
    <row r="113" spans="1:10" s="20" customFormat="1" ht="18" customHeight="1">
      <c r="A113" s="89">
        <f>1+A111</f>
        <v>38</v>
      </c>
      <c r="B113" s="21" t="s">
        <v>268</v>
      </c>
      <c r="C113" s="3" t="s">
        <v>61</v>
      </c>
      <c r="D113" s="29" t="s">
        <v>8</v>
      </c>
      <c r="E113" s="138"/>
      <c r="F113" s="37"/>
      <c r="G113" s="74"/>
      <c r="H113" s="90"/>
    </row>
    <row r="114" spans="1:10" s="20" customFormat="1" hidden="1">
      <c r="A114" s="89"/>
      <c r="B114" s="21"/>
      <c r="C114" s="3" t="s">
        <v>46</v>
      </c>
      <c r="D114" s="29"/>
      <c r="E114" s="32"/>
      <c r="F114" s="37"/>
      <c r="G114" s="24"/>
      <c r="H114" s="90"/>
    </row>
    <row r="115" spans="1:10" s="20" customFormat="1" hidden="1">
      <c r="A115" s="89">
        <f>1+A113</f>
        <v>39</v>
      </c>
      <c r="B115" s="21" t="s">
        <v>129</v>
      </c>
      <c r="C115" s="3" t="s">
        <v>225</v>
      </c>
      <c r="D115" s="29"/>
      <c r="E115" s="32"/>
      <c r="F115" s="37"/>
      <c r="G115" s="24"/>
      <c r="H115" s="90"/>
    </row>
    <row r="116" spans="1:10" s="20" customFormat="1" hidden="1">
      <c r="A116" s="89"/>
      <c r="B116" s="21"/>
      <c r="C116" s="3" t="s">
        <v>226</v>
      </c>
      <c r="D116" s="29" t="s">
        <v>20</v>
      </c>
      <c r="E116" s="32"/>
      <c r="F116" s="37"/>
      <c r="G116" s="24"/>
      <c r="H116" s="90"/>
      <c r="J116" s="23"/>
    </row>
    <row r="117" spans="1:10" s="20" customFormat="1" ht="13.5" thickBot="1">
      <c r="A117" s="96"/>
      <c r="B117" s="97"/>
      <c r="C117" s="98"/>
      <c r="D117" s="99"/>
      <c r="E117" s="100"/>
      <c r="F117" s="101"/>
      <c r="G117" s="102"/>
      <c r="H117" s="103"/>
      <c r="J117" s="23"/>
    </row>
    <row r="118" spans="1:10" s="20" customFormat="1" hidden="1">
      <c r="A118" s="79"/>
      <c r="B118" s="80"/>
      <c r="C118" s="81" t="s">
        <v>164</v>
      </c>
      <c r="D118" s="82"/>
      <c r="E118" s="83"/>
      <c r="F118" s="84"/>
      <c r="G118" s="85"/>
      <c r="H118" s="86"/>
    </row>
    <row r="119" spans="1:10" s="20" customFormat="1" hidden="1">
      <c r="A119" s="42"/>
      <c r="B119" s="43"/>
      <c r="C119" s="44" t="s">
        <v>138</v>
      </c>
      <c r="D119" s="45"/>
      <c r="E119" s="46"/>
      <c r="F119" s="47"/>
      <c r="G119" s="48"/>
      <c r="H119" s="49"/>
    </row>
    <row r="120" spans="1:10" s="20" customFormat="1" hidden="1">
      <c r="A120" s="41"/>
      <c r="B120" s="21"/>
      <c r="C120" s="3" t="s">
        <v>139</v>
      </c>
      <c r="D120" s="29"/>
      <c r="E120" s="32"/>
      <c r="F120" s="38"/>
      <c r="G120" s="24"/>
      <c r="H120" s="40"/>
    </row>
    <row r="121" spans="1:10" s="20" customFormat="1" ht="25.5" hidden="1">
      <c r="A121" s="41">
        <f>1+A115</f>
        <v>40</v>
      </c>
      <c r="B121" s="21" t="s">
        <v>140</v>
      </c>
      <c r="C121" s="3" t="s">
        <v>161</v>
      </c>
      <c r="D121" s="29" t="s">
        <v>141</v>
      </c>
      <c r="E121" s="32"/>
      <c r="F121" s="37"/>
      <c r="G121" s="24"/>
      <c r="H121" s="40"/>
      <c r="J121" s="23"/>
    </row>
    <row r="122" spans="1:10" s="20" customFormat="1" ht="25.5" hidden="1">
      <c r="A122" s="41">
        <f>1+A121</f>
        <v>41</v>
      </c>
      <c r="B122" s="21" t="s">
        <v>140</v>
      </c>
      <c r="C122" s="3" t="s">
        <v>162</v>
      </c>
      <c r="D122" s="29" t="s">
        <v>141</v>
      </c>
      <c r="E122" s="32"/>
      <c r="F122" s="37"/>
      <c r="G122" s="24"/>
      <c r="H122" s="40"/>
      <c r="J122" s="23"/>
    </row>
    <row r="123" spans="1:10" s="20" customFormat="1" hidden="1">
      <c r="A123" s="41">
        <f t="shared" ref="A123:A137" si="0">1+A122</f>
        <v>42</v>
      </c>
      <c r="B123" s="21" t="s">
        <v>142</v>
      </c>
      <c r="C123" s="3" t="s">
        <v>163</v>
      </c>
      <c r="D123" s="29" t="s">
        <v>141</v>
      </c>
      <c r="E123" s="32"/>
      <c r="F123" s="37"/>
      <c r="G123" s="24"/>
      <c r="H123" s="40"/>
      <c r="J123" s="23"/>
    </row>
    <row r="124" spans="1:10" s="20" customFormat="1" hidden="1">
      <c r="A124" s="41">
        <f t="shared" si="0"/>
        <v>43</v>
      </c>
      <c r="B124" s="21" t="s">
        <v>143</v>
      </c>
      <c r="C124" s="3" t="s">
        <v>165</v>
      </c>
      <c r="D124" s="29" t="s">
        <v>141</v>
      </c>
      <c r="E124" s="32"/>
      <c r="F124" s="37"/>
      <c r="G124" s="24"/>
      <c r="H124" s="40"/>
      <c r="J124" s="23"/>
    </row>
    <row r="125" spans="1:10" s="20" customFormat="1" ht="25.5" hidden="1">
      <c r="A125" s="41">
        <f t="shared" si="0"/>
        <v>44</v>
      </c>
      <c r="B125" s="21" t="s">
        <v>143</v>
      </c>
      <c r="C125" s="3" t="s">
        <v>166</v>
      </c>
      <c r="D125" s="29" t="s">
        <v>141</v>
      </c>
      <c r="E125" s="32"/>
      <c r="F125" s="37"/>
      <c r="G125" s="24"/>
      <c r="H125" s="40"/>
      <c r="J125" s="23"/>
    </row>
    <row r="126" spans="1:10" s="20" customFormat="1" hidden="1">
      <c r="A126" s="41">
        <f t="shared" si="0"/>
        <v>45</v>
      </c>
      <c r="B126" s="21" t="s">
        <v>143</v>
      </c>
      <c r="C126" s="3" t="s">
        <v>167</v>
      </c>
      <c r="D126" s="29" t="s">
        <v>141</v>
      </c>
      <c r="E126" s="32"/>
      <c r="F126" s="37"/>
      <c r="G126" s="24"/>
      <c r="H126" s="40"/>
      <c r="J126" s="23"/>
    </row>
    <row r="127" spans="1:10" s="20" customFormat="1" hidden="1">
      <c r="A127" s="41">
        <f t="shared" si="0"/>
        <v>46</v>
      </c>
      <c r="B127" s="21" t="s">
        <v>144</v>
      </c>
      <c r="C127" s="3" t="s">
        <v>145</v>
      </c>
      <c r="D127" s="29" t="s">
        <v>146</v>
      </c>
      <c r="E127" s="32"/>
      <c r="F127" s="37"/>
      <c r="G127" s="24"/>
      <c r="H127" s="40"/>
      <c r="J127" s="23"/>
    </row>
    <row r="128" spans="1:10" s="20" customFormat="1" ht="25.5" hidden="1">
      <c r="A128" s="41">
        <f t="shared" si="0"/>
        <v>47</v>
      </c>
      <c r="B128" s="21" t="s">
        <v>147</v>
      </c>
      <c r="C128" s="3" t="s">
        <v>168</v>
      </c>
      <c r="D128" s="29" t="s">
        <v>148</v>
      </c>
      <c r="E128" s="32"/>
      <c r="F128" s="37"/>
      <c r="G128" s="24"/>
      <c r="H128" s="40"/>
      <c r="J128" s="23"/>
    </row>
    <row r="129" spans="1:10" s="20" customFormat="1" hidden="1">
      <c r="A129" s="41">
        <f>1+A128</f>
        <v>48</v>
      </c>
      <c r="B129" s="21"/>
      <c r="C129" s="3" t="s">
        <v>149</v>
      </c>
      <c r="D129" s="29"/>
      <c r="E129" s="32"/>
      <c r="F129" s="38"/>
      <c r="G129" s="24"/>
      <c r="H129" s="40"/>
    </row>
    <row r="130" spans="1:10" s="20" customFormat="1" hidden="1">
      <c r="A130" s="41">
        <f t="shared" si="0"/>
        <v>49</v>
      </c>
      <c r="B130" s="21" t="s">
        <v>150</v>
      </c>
      <c r="C130" s="3" t="s">
        <v>169</v>
      </c>
      <c r="D130" s="29" t="s">
        <v>8</v>
      </c>
      <c r="E130" s="32"/>
      <c r="F130" s="37"/>
      <c r="G130" s="24"/>
      <c r="H130" s="40"/>
      <c r="J130" s="23"/>
    </row>
    <row r="131" spans="1:10" s="20" customFormat="1" hidden="1">
      <c r="A131" s="41">
        <f t="shared" si="0"/>
        <v>50</v>
      </c>
      <c r="B131" s="21" t="s">
        <v>151</v>
      </c>
      <c r="C131" s="3" t="s">
        <v>170</v>
      </c>
      <c r="D131" s="29" t="s">
        <v>152</v>
      </c>
      <c r="E131" s="32"/>
      <c r="F131" s="37"/>
      <c r="G131" s="24"/>
      <c r="H131" s="40"/>
      <c r="J131" s="23"/>
    </row>
    <row r="132" spans="1:10" s="20" customFormat="1" hidden="1">
      <c r="A132" s="41">
        <f t="shared" si="0"/>
        <v>51</v>
      </c>
      <c r="B132" s="21" t="s">
        <v>153</v>
      </c>
      <c r="C132" s="3" t="s">
        <v>171</v>
      </c>
      <c r="D132" s="29" t="s">
        <v>146</v>
      </c>
      <c r="E132" s="32"/>
      <c r="F132" s="37"/>
      <c r="G132" s="24"/>
      <c r="H132" s="40"/>
      <c r="J132" s="23"/>
    </row>
    <row r="133" spans="1:10" s="20" customFormat="1" ht="25.5" hidden="1">
      <c r="A133" s="41">
        <f t="shared" si="0"/>
        <v>52</v>
      </c>
      <c r="B133" s="21" t="s">
        <v>154</v>
      </c>
      <c r="C133" s="3" t="s">
        <v>172</v>
      </c>
      <c r="D133" s="29" t="s">
        <v>155</v>
      </c>
      <c r="E133" s="32"/>
      <c r="F133" s="37"/>
      <c r="G133" s="24"/>
      <c r="H133" s="40"/>
      <c r="J133" s="23"/>
    </row>
    <row r="134" spans="1:10" s="20" customFormat="1" ht="25.5" hidden="1">
      <c r="A134" s="41">
        <f t="shared" si="0"/>
        <v>53</v>
      </c>
      <c r="B134" s="21" t="s">
        <v>154</v>
      </c>
      <c r="C134" s="3" t="s">
        <v>173</v>
      </c>
      <c r="D134" s="29" t="s">
        <v>155</v>
      </c>
      <c r="E134" s="32"/>
      <c r="F134" s="37"/>
      <c r="G134" s="24"/>
      <c r="H134" s="40"/>
      <c r="J134" s="23"/>
    </row>
    <row r="135" spans="1:10" s="20" customFormat="1" ht="25.5" hidden="1">
      <c r="A135" s="41">
        <f t="shared" si="0"/>
        <v>54</v>
      </c>
      <c r="B135" s="21" t="s">
        <v>154</v>
      </c>
      <c r="C135" s="3" t="s">
        <v>174</v>
      </c>
      <c r="D135" s="29" t="s">
        <v>155</v>
      </c>
      <c r="E135" s="32"/>
      <c r="F135" s="37"/>
      <c r="G135" s="24"/>
      <c r="H135" s="40"/>
      <c r="J135" s="23"/>
    </row>
    <row r="136" spans="1:10" s="20" customFormat="1" ht="25.5" hidden="1">
      <c r="A136" s="41">
        <f t="shared" si="0"/>
        <v>55</v>
      </c>
      <c r="B136" s="21" t="s">
        <v>154</v>
      </c>
      <c r="C136" s="3" t="s">
        <v>175</v>
      </c>
      <c r="D136" s="29" t="s">
        <v>155</v>
      </c>
      <c r="E136" s="32"/>
      <c r="F136" s="37"/>
      <c r="G136" s="24"/>
      <c r="H136" s="40"/>
      <c r="J136" s="23"/>
    </row>
    <row r="137" spans="1:10" s="20" customFormat="1" ht="25.5" hidden="1">
      <c r="A137" s="41">
        <f t="shared" si="0"/>
        <v>56</v>
      </c>
      <c r="B137" s="21" t="s">
        <v>156</v>
      </c>
      <c r="C137" s="3" t="s">
        <v>157</v>
      </c>
      <c r="D137" s="29" t="s">
        <v>158</v>
      </c>
      <c r="E137" s="32"/>
      <c r="F137" s="37"/>
      <c r="G137" s="24"/>
      <c r="H137" s="40"/>
      <c r="J137" s="23"/>
    </row>
    <row r="138" spans="1:10" s="20" customFormat="1" hidden="1">
      <c r="A138" s="41"/>
      <c r="B138" s="21"/>
      <c r="C138" s="3" t="s">
        <v>159</v>
      </c>
      <c r="D138" s="29"/>
      <c r="E138" s="32"/>
      <c r="F138" s="37"/>
      <c r="G138" s="24"/>
      <c r="H138" s="40"/>
      <c r="J138" s="23"/>
    </row>
    <row r="139" spans="1:10" s="20" customFormat="1" ht="25.5" hidden="1">
      <c r="A139" s="41">
        <f>1+A137</f>
        <v>57</v>
      </c>
      <c r="B139" s="21" t="s">
        <v>98</v>
      </c>
      <c r="C139" s="3" t="s">
        <v>176</v>
      </c>
      <c r="D139" s="29" t="s">
        <v>158</v>
      </c>
      <c r="E139" s="32"/>
      <c r="F139" s="37"/>
      <c r="G139" s="24"/>
      <c r="H139" s="40"/>
      <c r="J139" s="23"/>
    </row>
    <row r="140" spans="1:10" s="20" customFormat="1" ht="13.5" hidden="1" thickBot="1">
      <c r="A140" s="104"/>
      <c r="B140" s="105"/>
      <c r="C140" s="106"/>
      <c r="D140" s="107"/>
      <c r="E140" s="108"/>
      <c r="F140" s="109"/>
      <c r="G140" s="110"/>
      <c r="H140" s="111"/>
      <c r="J140" s="23"/>
    </row>
    <row r="141" spans="1:10" s="20" customFormat="1">
      <c r="A141" s="115"/>
      <c r="B141" s="116"/>
      <c r="C141" s="117" t="s">
        <v>111</v>
      </c>
      <c r="D141" s="118"/>
      <c r="E141" s="119"/>
      <c r="F141" s="120"/>
      <c r="G141" s="121"/>
      <c r="H141" s="122"/>
    </row>
    <row r="142" spans="1:10" s="20" customFormat="1">
      <c r="A142" s="89"/>
      <c r="B142" s="21"/>
      <c r="C142" s="3" t="s">
        <v>109</v>
      </c>
      <c r="D142" s="29"/>
      <c r="E142" s="74"/>
      <c r="F142" s="38"/>
      <c r="G142" s="24"/>
      <c r="H142" s="90"/>
    </row>
    <row r="143" spans="1:10" s="20" customFormat="1">
      <c r="A143" s="89"/>
      <c r="B143" s="21"/>
      <c r="C143" s="3" t="s">
        <v>26</v>
      </c>
      <c r="D143" s="29"/>
      <c r="E143" s="74"/>
      <c r="F143" s="38"/>
      <c r="G143" s="24"/>
      <c r="H143" s="90"/>
    </row>
    <row r="144" spans="1:10" s="20" customFormat="1">
      <c r="A144" s="89"/>
      <c r="B144" s="21"/>
      <c r="C144" s="3" t="s">
        <v>80</v>
      </c>
      <c r="D144" s="29"/>
      <c r="E144" s="74"/>
      <c r="F144" s="38"/>
      <c r="G144" s="24"/>
      <c r="H144" s="90"/>
    </row>
    <row r="145" spans="1:9" s="20" customFormat="1">
      <c r="A145" s="89"/>
      <c r="B145" s="21"/>
      <c r="C145" s="3" t="s">
        <v>253</v>
      </c>
      <c r="D145" s="29"/>
      <c r="E145" s="74"/>
      <c r="F145" s="38"/>
      <c r="G145" s="24"/>
      <c r="H145" s="90"/>
    </row>
    <row r="146" spans="1:9" s="20" customFormat="1">
      <c r="A146" s="89">
        <f>1+A139</f>
        <v>58</v>
      </c>
      <c r="B146" s="21" t="s">
        <v>92</v>
      </c>
      <c r="C146" s="3" t="s">
        <v>254</v>
      </c>
      <c r="D146" s="29" t="s">
        <v>27</v>
      </c>
      <c r="E146" s="75"/>
      <c r="F146" s="37"/>
      <c r="G146" s="74"/>
      <c r="H146" s="90"/>
      <c r="I146" s="23"/>
    </row>
    <row r="147" spans="1:9" s="20" customFormat="1">
      <c r="A147" s="89"/>
      <c r="B147" s="21"/>
      <c r="C147" s="3" t="s">
        <v>252</v>
      </c>
      <c r="D147" s="29"/>
      <c r="E147" s="75"/>
      <c r="F147" s="37"/>
      <c r="G147" s="24"/>
      <c r="H147" s="90"/>
      <c r="I147" s="23"/>
    </row>
    <row r="148" spans="1:9" s="20" customFormat="1" ht="12.75" customHeight="1">
      <c r="A148" s="89"/>
      <c r="B148" s="21" t="s">
        <v>92</v>
      </c>
      <c r="C148" s="3" t="s">
        <v>255</v>
      </c>
      <c r="D148" s="29" t="s">
        <v>27</v>
      </c>
      <c r="E148" s="75"/>
      <c r="F148" s="37"/>
      <c r="G148" s="74"/>
      <c r="H148" s="90"/>
      <c r="I148" s="23"/>
    </row>
    <row r="149" spans="1:9" s="20" customFormat="1" ht="12.75" customHeight="1">
      <c r="A149" s="133"/>
      <c r="B149" s="134"/>
      <c r="C149" s="130" t="s">
        <v>273</v>
      </c>
      <c r="D149" s="132"/>
      <c r="E149" s="75"/>
      <c r="F149" s="37"/>
      <c r="G149" s="74"/>
      <c r="H149" s="90"/>
      <c r="I149" s="23"/>
    </row>
    <row r="150" spans="1:9" s="20" customFormat="1" ht="12.75" customHeight="1">
      <c r="A150" s="133"/>
      <c r="B150" s="134" t="s">
        <v>92</v>
      </c>
      <c r="C150" s="130" t="s">
        <v>274</v>
      </c>
      <c r="D150" s="132" t="s">
        <v>27</v>
      </c>
      <c r="E150" s="75"/>
      <c r="F150" s="37"/>
      <c r="G150" s="74"/>
      <c r="H150" s="90"/>
      <c r="I150" s="23"/>
    </row>
    <row r="151" spans="1:9" s="20" customFormat="1" hidden="1">
      <c r="A151" s="89"/>
      <c r="B151" s="21"/>
      <c r="C151" s="3" t="s">
        <v>202</v>
      </c>
      <c r="D151" s="29"/>
      <c r="E151" s="75"/>
      <c r="F151" s="38"/>
      <c r="G151" s="24"/>
      <c r="H151" s="90"/>
    </row>
    <row r="152" spans="1:9" s="20" customFormat="1" hidden="1">
      <c r="A152" s="89">
        <f>1+A146</f>
        <v>59</v>
      </c>
      <c r="B152" s="21" t="s">
        <v>92</v>
      </c>
      <c r="C152" s="3" t="s">
        <v>215</v>
      </c>
      <c r="D152" s="29" t="s">
        <v>27</v>
      </c>
      <c r="E152" s="75"/>
      <c r="F152" s="37"/>
      <c r="G152" s="24"/>
      <c r="H152" s="90"/>
      <c r="I152" s="23"/>
    </row>
    <row r="153" spans="1:9" s="20" customFormat="1" hidden="1">
      <c r="A153" s="89"/>
      <c r="B153" s="21"/>
      <c r="C153" s="3" t="s">
        <v>218</v>
      </c>
      <c r="D153" s="29"/>
      <c r="E153" s="75"/>
      <c r="F153" s="37"/>
      <c r="G153" s="24"/>
      <c r="H153" s="90"/>
      <c r="I153" s="23"/>
    </row>
    <row r="154" spans="1:9" s="20" customFormat="1" hidden="1">
      <c r="A154" s="89"/>
      <c r="B154" s="21" t="s">
        <v>92</v>
      </c>
      <c r="C154" s="3" t="s">
        <v>196</v>
      </c>
      <c r="D154" s="29" t="s">
        <v>27</v>
      </c>
      <c r="E154" s="75"/>
      <c r="F154" s="37"/>
      <c r="G154" s="24"/>
      <c r="H154" s="90"/>
      <c r="I154" s="23"/>
    </row>
    <row r="155" spans="1:9" s="20" customFormat="1" hidden="1">
      <c r="A155" s="89"/>
      <c r="B155" s="21"/>
      <c r="C155" s="3" t="s">
        <v>203</v>
      </c>
      <c r="D155" s="29"/>
      <c r="E155" s="75"/>
      <c r="F155" s="38"/>
      <c r="G155" s="24"/>
      <c r="H155" s="90"/>
    </row>
    <row r="156" spans="1:9" s="20" customFormat="1" hidden="1">
      <c r="A156" s="89">
        <f>1+A152</f>
        <v>60</v>
      </c>
      <c r="B156" s="21" t="s">
        <v>92</v>
      </c>
      <c r="C156" s="3" t="s">
        <v>204</v>
      </c>
      <c r="D156" s="29" t="s">
        <v>27</v>
      </c>
      <c r="E156" s="75"/>
      <c r="F156" s="37"/>
      <c r="G156" s="24"/>
      <c r="H156" s="90"/>
      <c r="I156" s="23"/>
    </row>
    <row r="157" spans="1:9" s="20" customFormat="1">
      <c r="A157" s="89"/>
      <c r="B157" s="21"/>
      <c r="C157" s="3" t="s">
        <v>192</v>
      </c>
      <c r="D157" s="29"/>
      <c r="E157" s="75"/>
      <c r="F157" s="37"/>
      <c r="G157" s="24"/>
      <c r="H157" s="90"/>
    </row>
    <row r="158" spans="1:9" s="20" customFormat="1">
      <c r="A158" s="89">
        <f>1+A156</f>
        <v>61</v>
      </c>
      <c r="B158" s="21" t="s">
        <v>92</v>
      </c>
      <c r="C158" s="3" t="s">
        <v>256</v>
      </c>
      <c r="D158" s="29" t="s">
        <v>27</v>
      </c>
      <c r="E158" s="75"/>
      <c r="F158" s="37"/>
      <c r="G158" s="74"/>
      <c r="H158" s="90"/>
      <c r="I158" s="23"/>
    </row>
    <row r="159" spans="1:9" s="20" customFormat="1" hidden="1">
      <c r="A159" s="89"/>
      <c r="B159" s="21"/>
      <c r="C159" s="3" t="s">
        <v>197</v>
      </c>
      <c r="D159" s="29"/>
      <c r="E159" s="75"/>
      <c r="F159" s="37"/>
      <c r="G159" s="24"/>
      <c r="H159" s="90"/>
    </row>
    <row r="160" spans="1:9" s="20" customFormat="1" hidden="1">
      <c r="A160" s="89">
        <f>1+A158</f>
        <v>62</v>
      </c>
      <c r="B160" s="21" t="s">
        <v>92</v>
      </c>
      <c r="C160" s="3" t="s">
        <v>198</v>
      </c>
      <c r="D160" s="29" t="s">
        <v>27</v>
      </c>
      <c r="E160" s="75"/>
      <c r="F160" s="37"/>
      <c r="G160" s="24"/>
      <c r="H160" s="90"/>
      <c r="I160" s="23"/>
    </row>
    <row r="161" spans="1:10" s="20" customFormat="1" hidden="1">
      <c r="A161" s="89"/>
      <c r="B161" s="21"/>
      <c r="C161" s="3" t="s">
        <v>205</v>
      </c>
      <c r="D161" s="29"/>
      <c r="E161" s="75"/>
      <c r="F161" s="37"/>
      <c r="G161" s="24"/>
      <c r="H161" s="90"/>
      <c r="I161" s="23"/>
    </row>
    <row r="162" spans="1:10" s="20" customFormat="1" hidden="1">
      <c r="A162" s="89">
        <f>1+A160</f>
        <v>63</v>
      </c>
      <c r="B162" s="21" t="s">
        <v>92</v>
      </c>
      <c r="C162" s="3" t="s">
        <v>206</v>
      </c>
      <c r="D162" s="29" t="s">
        <v>27</v>
      </c>
      <c r="E162" s="75"/>
      <c r="F162" s="37"/>
      <c r="G162" s="24"/>
      <c r="H162" s="90"/>
      <c r="I162" s="23"/>
    </row>
    <row r="163" spans="1:10" s="20" customFormat="1" hidden="1">
      <c r="A163" s="89">
        <f>1+A162</f>
        <v>64</v>
      </c>
      <c r="B163" s="21" t="s">
        <v>92</v>
      </c>
      <c r="C163" s="3" t="s">
        <v>217</v>
      </c>
      <c r="D163" s="29" t="s">
        <v>27</v>
      </c>
      <c r="E163" s="75"/>
      <c r="F163" s="37"/>
      <c r="G163" s="24"/>
      <c r="H163" s="90"/>
      <c r="I163" s="23"/>
    </row>
    <row r="164" spans="1:10" s="20" customFormat="1" hidden="1">
      <c r="A164" s="89">
        <f>1+A163</f>
        <v>65</v>
      </c>
      <c r="B164" s="21" t="s">
        <v>92</v>
      </c>
      <c r="C164" s="3" t="s">
        <v>207</v>
      </c>
      <c r="D164" s="29" t="s">
        <v>27</v>
      </c>
      <c r="E164" s="75"/>
      <c r="F164" s="37"/>
      <c r="G164" s="24"/>
      <c r="H164" s="90"/>
      <c r="J164" s="23"/>
    </row>
    <row r="165" spans="1:10" s="20" customFormat="1" hidden="1">
      <c r="A165" s="89">
        <f>1+A164</f>
        <v>66</v>
      </c>
      <c r="B165" s="21" t="s">
        <v>92</v>
      </c>
      <c r="C165" s="3" t="s">
        <v>230</v>
      </c>
      <c r="D165" s="29" t="s">
        <v>27</v>
      </c>
      <c r="E165" s="75"/>
      <c r="F165" s="37"/>
      <c r="G165" s="24"/>
      <c r="H165" s="90"/>
      <c r="J165" s="23"/>
    </row>
    <row r="166" spans="1:10" s="20" customFormat="1" hidden="1">
      <c r="A166" s="89">
        <f>1+A164</f>
        <v>66</v>
      </c>
      <c r="B166" s="21" t="s">
        <v>92</v>
      </c>
      <c r="C166" s="3" t="s">
        <v>28</v>
      </c>
      <c r="D166" s="29" t="s">
        <v>20</v>
      </c>
      <c r="E166" s="75"/>
      <c r="F166" s="37"/>
      <c r="G166" s="24"/>
      <c r="H166" s="90"/>
      <c r="J166" s="23"/>
    </row>
    <row r="167" spans="1:10" s="20" customFormat="1" hidden="1">
      <c r="A167" s="89">
        <f>A165+1</f>
        <v>67</v>
      </c>
      <c r="B167" s="21" t="s">
        <v>92</v>
      </c>
      <c r="C167" s="3" t="s">
        <v>219</v>
      </c>
      <c r="D167" s="29" t="s">
        <v>20</v>
      </c>
      <c r="E167" s="75"/>
      <c r="F167" s="37"/>
      <c r="G167" s="24"/>
      <c r="H167" s="90"/>
      <c r="J167" s="23"/>
    </row>
    <row r="168" spans="1:10" s="20" customFormat="1">
      <c r="A168" s="89"/>
      <c r="B168" s="21"/>
      <c r="C168" s="3" t="s">
        <v>137</v>
      </c>
      <c r="D168" s="29"/>
      <c r="E168" s="75"/>
      <c r="F168" s="37"/>
      <c r="G168" s="24"/>
      <c r="H168" s="90"/>
      <c r="J168" s="23"/>
    </row>
    <row r="169" spans="1:10" s="20" customFormat="1">
      <c r="A169" s="89"/>
      <c r="B169" s="21"/>
      <c r="C169" s="3" t="s">
        <v>63</v>
      </c>
      <c r="D169" s="29"/>
      <c r="E169" s="74"/>
      <c r="F169" s="37"/>
      <c r="G169" s="24"/>
      <c r="H169" s="90"/>
      <c r="J169" s="23"/>
    </row>
    <row r="170" spans="1:10" s="20" customFormat="1">
      <c r="A170" s="89">
        <f>1+A166</f>
        <v>67</v>
      </c>
      <c r="B170" s="21" t="s">
        <v>93</v>
      </c>
      <c r="C170" s="130" t="s">
        <v>275</v>
      </c>
      <c r="D170" s="29" t="s">
        <v>23</v>
      </c>
      <c r="E170" s="74"/>
      <c r="F170" s="37"/>
      <c r="G170" s="74"/>
      <c r="H170" s="90"/>
      <c r="J170" s="23"/>
    </row>
    <row r="171" spans="1:10" s="20" customFormat="1">
      <c r="A171" s="89">
        <f>1+A170</f>
        <v>68</v>
      </c>
      <c r="B171" s="21" t="s">
        <v>93</v>
      </c>
      <c r="C171" s="130" t="s">
        <v>276</v>
      </c>
      <c r="D171" s="29" t="s">
        <v>23</v>
      </c>
      <c r="E171" s="74"/>
      <c r="F171" s="37"/>
      <c r="G171" s="74"/>
      <c r="H171" s="90"/>
      <c r="J171" s="23"/>
    </row>
    <row r="172" spans="1:10" s="20" customFormat="1" hidden="1">
      <c r="A172" s="89">
        <f>1+A171</f>
        <v>69</v>
      </c>
      <c r="B172" s="21" t="s">
        <v>93</v>
      </c>
      <c r="C172" s="3" t="s">
        <v>250</v>
      </c>
      <c r="D172" s="29" t="s">
        <v>23</v>
      </c>
      <c r="E172" s="74"/>
      <c r="F172" s="37"/>
      <c r="G172" s="74"/>
      <c r="H172" s="90"/>
      <c r="J172" s="23"/>
    </row>
    <row r="173" spans="1:10" s="20" customFormat="1">
      <c r="A173" s="89">
        <f>1+A172</f>
        <v>70</v>
      </c>
      <c r="B173" s="21" t="s">
        <v>93</v>
      </c>
      <c r="C173" s="130" t="s">
        <v>277</v>
      </c>
      <c r="D173" s="29" t="s">
        <v>23</v>
      </c>
      <c r="E173" s="74"/>
      <c r="F173" s="37"/>
      <c r="G173" s="74"/>
      <c r="H173" s="90"/>
      <c r="J173" s="23"/>
    </row>
    <row r="174" spans="1:10" s="20" customFormat="1">
      <c r="A174" s="89">
        <f>1+A173</f>
        <v>71</v>
      </c>
      <c r="B174" s="21" t="s">
        <v>93</v>
      </c>
      <c r="C174" s="130" t="s">
        <v>278</v>
      </c>
      <c r="D174" s="29" t="s">
        <v>23</v>
      </c>
      <c r="E174" s="74"/>
      <c r="F174" s="37"/>
      <c r="G174" s="74"/>
      <c r="H174" s="90"/>
      <c r="J174" s="23"/>
    </row>
    <row r="175" spans="1:10" s="20" customFormat="1">
      <c r="A175" s="89">
        <f>A171+1</f>
        <v>69</v>
      </c>
      <c r="B175" s="21" t="s">
        <v>93</v>
      </c>
      <c r="C175" s="130" t="s">
        <v>279</v>
      </c>
      <c r="D175" s="29" t="s">
        <v>23</v>
      </c>
      <c r="E175" s="74"/>
      <c r="F175" s="37"/>
      <c r="G175" s="74"/>
      <c r="H175" s="90"/>
      <c r="J175" s="23"/>
    </row>
    <row r="176" spans="1:10" s="20" customFormat="1" hidden="1">
      <c r="A176" s="89">
        <f>A175+1</f>
        <v>70</v>
      </c>
      <c r="B176" s="21" t="s">
        <v>93</v>
      </c>
      <c r="C176" s="3" t="s">
        <v>244</v>
      </c>
      <c r="D176" s="29" t="s">
        <v>23</v>
      </c>
      <c r="E176" s="74"/>
      <c r="F176" s="37"/>
      <c r="G176" s="74"/>
      <c r="H176" s="90"/>
      <c r="J176" s="23"/>
    </row>
    <row r="177" spans="1:10" s="20" customFormat="1" hidden="1">
      <c r="A177" s="89">
        <f>1+A176</f>
        <v>71</v>
      </c>
      <c r="B177" s="21" t="s">
        <v>93</v>
      </c>
      <c r="C177" s="3" t="s">
        <v>216</v>
      </c>
      <c r="D177" s="29" t="s">
        <v>23</v>
      </c>
      <c r="E177" s="74"/>
      <c r="F177" s="37"/>
      <c r="G177" s="74"/>
      <c r="H177" s="90"/>
      <c r="J177" s="23"/>
    </row>
    <row r="178" spans="1:10" s="20" customFormat="1" hidden="1">
      <c r="A178" s="89">
        <f>1+A177</f>
        <v>72</v>
      </c>
      <c r="B178" s="21" t="s">
        <v>93</v>
      </c>
      <c r="C178" s="3" t="s">
        <v>238</v>
      </c>
      <c r="D178" s="29" t="s">
        <v>23</v>
      </c>
      <c r="E178" s="74"/>
      <c r="F178" s="37"/>
      <c r="G178" s="74"/>
      <c r="H178" s="90"/>
      <c r="J178" s="23"/>
    </row>
    <row r="179" spans="1:10" s="20" customFormat="1" hidden="1">
      <c r="A179" s="89">
        <f>1+A178</f>
        <v>73</v>
      </c>
      <c r="B179" s="21" t="s">
        <v>93</v>
      </c>
      <c r="C179" s="3" t="s">
        <v>247</v>
      </c>
      <c r="D179" s="29" t="s">
        <v>23</v>
      </c>
      <c r="E179" s="74"/>
      <c r="F179" s="37"/>
      <c r="G179" s="74"/>
      <c r="H179" s="90"/>
      <c r="J179" s="23"/>
    </row>
    <row r="180" spans="1:10" s="20" customFormat="1" hidden="1">
      <c r="A180" s="89">
        <f t="shared" ref="A180:A187" si="1">1+A179</f>
        <v>74</v>
      </c>
      <c r="B180" s="21" t="s">
        <v>93</v>
      </c>
      <c r="C180" s="3" t="s">
        <v>239</v>
      </c>
      <c r="D180" s="29" t="s">
        <v>23</v>
      </c>
      <c r="E180" s="74"/>
      <c r="F180" s="37"/>
      <c r="G180" s="74"/>
      <c r="H180" s="90"/>
      <c r="J180" s="23"/>
    </row>
    <row r="181" spans="1:10" s="20" customFormat="1" hidden="1">
      <c r="A181" s="89">
        <f t="shared" si="1"/>
        <v>75</v>
      </c>
      <c r="B181" s="21" t="s">
        <v>93</v>
      </c>
      <c r="C181" s="3" t="s">
        <v>231</v>
      </c>
      <c r="D181" s="29" t="s">
        <v>23</v>
      </c>
      <c r="E181" s="74"/>
      <c r="F181" s="37"/>
      <c r="G181" s="74"/>
      <c r="H181" s="90"/>
      <c r="J181" s="23"/>
    </row>
    <row r="182" spans="1:10" s="20" customFormat="1">
      <c r="A182" s="89">
        <f t="shared" si="1"/>
        <v>76</v>
      </c>
      <c r="B182" s="21" t="s">
        <v>93</v>
      </c>
      <c r="C182" s="130" t="s">
        <v>281</v>
      </c>
      <c r="D182" s="29" t="s">
        <v>23</v>
      </c>
      <c r="E182" s="74"/>
      <c r="F182" s="37"/>
      <c r="G182" s="74"/>
      <c r="H182" s="90"/>
      <c r="J182" s="23"/>
    </row>
    <row r="183" spans="1:10" s="20" customFormat="1" hidden="1">
      <c r="A183" s="89">
        <f t="shared" si="1"/>
        <v>77</v>
      </c>
      <c r="B183" s="21" t="s">
        <v>93</v>
      </c>
      <c r="C183" s="3" t="s">
        <v>208</v>
      </c>
      <c r="D183" s="29" t="s">
        <v>23</v>
      </c>
      <c r="E183" s="74"/>
      <c r="F183" s="37"/>
      <c r="G183" s="74"/>
      <c r="H183" s="90"/>
      <c r="J183" s="23"/>
    </row>
    <row r="184" spans="1:10" s="20" customFormat="1" hidden="1">
      <c r="A184" s="89"/>
      <c r="B184" s="21" t="s">
        <v>93</v>
      </c>
      <c r="C184" s="3" t="s">
        <v>251</v>
      </c>
      <c r="D184" s="29" t="s">
        <v>23</v>
      </c>
      <c r="E184" s="74"/>
      <c r="F184" s="37"/>
      <c r="G184" s="74"/>
      <c r="H184" s="90"/>
      <c r="J184" s="23"/>
    </row>
    <row r="185" spans="1:10" s="20" customFormat="1">
      <c r="A185" s="89">
        <f>1+A183</f>
        <v>78</v>
      </c>
      <c r="B185" s="21" t="s">
        <v>93</v>
      </c>
      <c r="C185" s="130" t="s">
        <v>280</v>
      </c>
      <c r="D185" s="29" t="s">
        <v>23</v>
      </c>
      <c r="E185" s="74"/>
      <c r="F185" s="37"/>
      <c r="G185" s="24"/>
      <c r="H185" s="90"/>
      <c r="J185" s="23"/>
    </row>
    <row r="186" spans="1:10" s="20" customFormat="1" hidden="1">
      <c r="A186" s="89">
        <f t="shared" si="1"/>
        <v>79</v>
      </c>
      <c r="B186" s="21" t="s">
        <v>93</v>
      </c>
      <c r="C186" s="3" t="s">
        <v>235</v>
      </c>
      <c r="D186" s="29" t="s">
        <v>23</v>
      </c>
      <c r="E186" s="74"/>
      <c r="F186" s="37"/>
      <c r="G186" s="24"/>
      <c r="H186" s="90"/>
      <c r="J186" s="23"/>
    </row>
    <row r="187" spans="1:10" s="20" customFormat="1" hidden="1">
      <c r="A187" s="89">
        <f t="shared" si="1"/>
        <v>80</v>
      </c>
      <c r="B187" s="21" t="s">
        <v>93</v>
      </c>
      <c r="C187" s="3" t="s">
        <v>220</v>
      </c>
      <c r="D187" s="29" t="s">
        <v>23</v>
      </c>
      <c r="E187" s="74"/>
      <c r="F187" s="37"/>
      <c r="G187" s="24"/>
      <c r="H187" s="90"/>
      <c r="J187" s="23"/>
    </row>
    <row r="188" spans="1:10" s="20" customFormat="1">
      <c r="A188" s="89"/>
      <c r="B188" s="21"/>
      <c r="C188" s="3" t="s">
        <v>31</v>
      </c>
      <c r="D188" s="29"/>
      <c r="E188" s="74"/>
      <c r="F188" s="37"/>
      <c r="G188" s="24"/>
      <c r="H188" s="90"/>
      <c r="J188" s="23"/>
    </row>
    <row r="189" spans="1:10" s="20" customFormat="1" hidden="1">
      <c r="A189" s="89">
        <f>A187+1</f>
        <v>81</v>
      </c>
      <c r="B189" s="21" t="s">
        <v>93</v>
      </c>
      <c r="C189" s="3" t="s">
        <v>240</v>
      </c>
      <c r="D189" s="29" t="s">
        <v>23</v>
      </c>
      <c r="E189" s="74"/>
      <c r="F189" s="37"/>
      <c r="G189" s="24"/>
      <c r="H189" s="90"/>
      <c r="J189" s="23"/>
    </row>
    <row r="190" spans="1:10" s="20" customFormat="1" hidden="1">
      <c r="A190" s="89">
        <f>A189+1</f>
        <v>82</v>
      </c>
      <c r="B190" s="21" t="s">
        <v>93</v>
      </c>
      <c r="C190" s="3" t="s">
        <v>209</v>
      </c>
      <c r="D190" s="29" t="s">
        <v>23</v>
      </c>
      <c r="E190" s="74"/>
      <c r="F190" s="37"/>
      <c r="G190" s="24"/>
      <c r="H190" s="90"/>
      <c r="J190" s="23"/>
    </row>
    <row r="191" spans="1:10" s="20" customFormat="1">
      <c r="A191" s="89">
        <f>A190+1</f>
        <v>83</v>
      </c>
      <c r="B191" s="21" t="s">
        <v>93</v>
      </c>
      <c r="C191" s="130" t="s">
        <v>282</v>
      </c>
      <c r="D191" s="29" t="s">
        <v>23</v>
      </c>
      <c r="E191" s="74"/>
      <c r="F191" s="37"/>
      <c r="G191" s="74"/>
      <c r="H191" s="90"/>
      <c r="J191" s="23"/>
    </row>
    <row r="192" spans="1:10" s="20" customFormat="1" hidden="1">
      <c r="A192" s="89">
        <f>1+A191</f>
        <v>84</v>
      </c>
      <c r="B192" s="21" t="s">
        <v>93</v>
      </c>
      <c r="C192" s="3" t="s">
        <v>210</v>
      </c>
      <c r="D192" s="29" t="s">
        <v>23</v>
      </c>
      <c r="E192" s="74"/>
      <c r="F192" s="37"/>
      <c r="G192" s="24"/>
      <c r="H192" s="90"/>
    </row>
    <row r="193" spans="1:10" s="20" customFormat="1">
      <c r="A193" s="89">
        <f>1+A196</f>
        <v>87</v>
      </c>
      <c r="B193" s="21" t="s">
        <v>93</v>
      </c>
      <c r="C193" s="130" t="s">
        <v>283</v>
      </c>
      <c r="D193" s="29" t="s">
        <v>23</v>
      </c>
      <c r="E193" s="74"/>
      <c r="F193" s="37"/>
      <c r="G193" s="74"/>
      <c r="H193" s="90"/>
    </row>
    <row r="194" spans="1:10" s="20" customFormat="1" hidden="1">
      <c r="A194" s="89">
        <f>1+A192</f>
        <v>85</v>
      </c>
      <c r="B194" s="21" t="s">
        <v>93</v>
      </c>
      <c r="C194" s="3" t="s">
        <v>193</v>
      </c>
      <c r="D194" s="29" t="s">
        <v>23</v>
      </c>
      <c r="E194" s="74"/>
      <c r="F194" s="37"/>
      <c r="G194" s="24"/>
      <c r="H194" s="90"/>
      <c r="J194" s="23"/>
    </row>
    <row r="195" spans="1:10" s="20" customFormat="1" hidden="1">
      <c r="A195" s="89">
        <f>1+A192</f>
        <v>85</v>
      </c>
      <c r="B195" s="21" t="s">
        <v>93</v>
      </c>
      <c r="C195" s="3" t="s">
        <v>227</v>
      </c>
      <c r="D195" s="29" t="s">
        <v>23</v>
      </c>
      <c r="E195" s="74"/>
      <c r="F195" s="37"/>
      <c r="G195" s="24"/>
      <c r="H195" s="90"/>
      <c r="J195" s="23"/>
    </row>
    <row r="196" spans="1:10" s="20" customFormat="1">
      <c r="A196" s="89">
        <f>1+A194</f>
        <v>86</v>
      </c>
      <c r="B196" s="21" t="s">
        <v>93</v>
      </c>
      <c r="C196" s="130" t="s">
        <v>284</v>
      </c>
      <c r="D196" s="29" t="s">
        <v>23</v>
      </c>
      <c r="E196" s="74"/>
      <c r="F196" s="37"/>
      <c r="G196" s="74"/>
      <c r="H196" s="90"/>
      <c r="J196" s="23"/>
    </row>
    <row r="197" spans="1:10" s="20" customFormat="1">
      <c r="A197" s="89"/>
      <c r="B197" s="21"/>
      <c r="C197" s="3" t="s">
        <v>136</v>
      </c>
      <c r="D197" s="29"/>
      <c r="E197" s="74"/>
      <c r="F197" s="37"/>
      <c r="G197" s="24"/>
      <c r="H197" s="90"/>
      <c r="J197" s="23"/>
    </row>
    <row r="198" spans="1:10" s="20" customFormat="1">
      <c r="A198" s="89">
        <f>1+A193</f>
        <v>88</v>
      </c>
      <c r="B198" s="21" t="s">
        <v>93</v>
      </c>
      <c r="C198" s="3" t="s">
        <v>64</v>
      </c>
      <c r="D198" s="29" t="s">
        <v>23</v>
      </c>
      <c r="E198" s="74"/>
      <c r="F198" s="37"/>
      <c r="G198" s="74"/>
      <c r="H198" s="90"/>
    </row>
    <row r="199" spans="1:10" s="20" customFormat="1">
      <c r="A199" s="89">
        <f>1+A198</f>
        <v>89</v>
      </c>
      <c r="B199" s="21" t="s">
        <v>93</v>
      </c>
      <c r="C199" s="3" t="s">
        <v>65</v>
      </c>
      <c r="D199" s="29" t="s">
        <v>23</v>
      </c>
      <c r="E199" s="74"/>
      <c r="F199" s="37"/>
      <c r="G199" s="74"/>
      <c r="H199" s="90"/>
      <c r="J199" s="23"/>
    </row>
    <row r="200" spans="1:10" s="20" customFormat="1">
      <c r="A200" s="89"/>
      <c r="B200" s="21"/>
      <c r="C200" s="3" t="s">
        <v>232</v>
      </c>
      <c r="D200" s="29"/>
      <c r="E200" s="74"/>
      <c r="F200" s="37"/>
      <c r="G200" s="24"/>
      <c r="H200" s="90"/>
      <c r="J200" s="23"/>
    </row>
    <row r="201" spans="1:10" s="20" customFormat="1" hidden="1">
      <c r="A201" s="89">
        <f>A194+1</f>
        <v>86</v>
      </c>
      <c r="B201" s="21" t="s">
        <v>93</v>
      </c>
      <c r="C201" s="3" t="s">
        <v>233</v>
      </c>
      <c r="D201" s="29" t="s">
        <v>23</v>
      </c>
      <c r="E201" s="78"/>
      <c r="F201" s="37"/>
      <c r="G201" s="24"/>
      <c r="H201" s="90"/>
      <c r="J201" s="23"/>
    </row>
    <row r="202" spans="1:10" s="20" customFormat="1" hidden="1">
      <c r="A202" s="89"/>
      <c r="B202" s="21"/>
      <c r="C202" s="3" t="s">
        <v>222</v>
      </c>
      <c r="D202" s="29"/>
      <c r="E202" s="78"/>
      <c r="F202" s="37"/>
      <c r="G202" s="24"/>
      <c r="H202" s="90"/>
      <c r="J202" s="23"/>
    </row>
    <row r="203" spans="1:10" s="20" customFormat="1" hidden="1">
      <c r="A203" s="89">
        <f>A201+1</f>
        <v>87</v>
      </c>
      <c r="B203" s="21" t="s">
        <v>93</v>
      </c>
      <c r="C203" s="3" t="s">
        <v>259</v>
      </c>
      <c r="D203" s="29" t="s">
        <v>23</v>
      </c>
      <c r="E203" s="78"/>
      <c r="F203" s="124"/>
      <c r="G203" s="74"/>
      <c r="H203" s="90"/>
      <c r="J203" s="23"/>
    </row>
    <row r="204" spans="1:10" s="20" customFormat="1" hidden="1">
      <c r="A204" s="89">
        <f>A203+1</f>
        <v>88</v>
      </c>
      <c r="B204" s="21" t="s">
        <v>93</v>
      </c>
      <c r="C204" s="3" t="s">
        <v>221</v>
      </c>
      <c r="D204" s="29" t="s">
        <v>23</v>
      </c>
      <c r="E204" s="78"/>
      <c r="F204" s="37"/>
      <c r="G204" s="24"/>
      <c r="H204" s="90"/>
      <c r="J204" s="23"/>
    </row>
    <row r="205" spans="1:10" s="20" customFormat="1" hidden="1">
      <c r="A205" s="89">
        <f>1+A198</f>
        <v>89</v>
      </c>
      <c r="B205" s="21" t="s">
        <v>93</v>
      </c>
      <c r="C205" s="3" t="s">
        <v>241</v>
      </c>
      <c r="D205" s="29" t="s">
        <v>23</v>
      </c>
      <c r="E205" s="74"/>
      <c r="F205" s="37"/>
      <c r="G205" s="24"/>
      <c r="H205" s="90"/>
      <c r="J205" s="23"/>
    </row>
    <row r="206" spans="1:10" s="20" customFormat="1" hidden="1">
      <c r="A206" s="89">
        <f>1+A199</f>
        <v>90</v>
      </c>
      <c r="B206" s="21" t="s">
        <v>93</v>
      </c>
      <c r="C206" s="3" t="s">
        <v>242</v>
      </c>
      <c r="D206" s="29" t="s">
        <v>23</v>
      </c>
      <c r="E206" s="74"/>
      <c r="F206" s="37"/>
      <c r="G206" s="24"/>
      <c r="H206" s="90"/>
      <c r="J206" s="23"/>
    </row>
    <row r="207" spans="1:10" s="20" customFormat="1" hidden="1">
      <c r="A207" s="89">
        <f>A206+1</f>
        <v>91</v>
      </c>
      <c r="B207" s="21" t="s">
        <v>93</v>
      </c>
      <c r="C207" s="3" t="s">
        <v>243</v>
      </c>
      <c r="D207" s="29" t="s">
        <v>23</v>
      </c>
      <c r="E207" s="74"/>
      <c r="F207" s="37"/>
      <c r="G207" s="24"/>
      <c r="H207" s="90"/>
      <c r="J207" s="23"/>
    </row>
    <row r="208" spans="1:10" s="20" customFormat="1" hidden="1">
      <c r="A208" s="89">
        <f>A206+1</f>
        <v>91</v>
      </c>
      <c r="B208" s="21" t="s">
        <v>93</v>
      </c>
      <c r="C208" s="3" t="s">
        <v>223</v>
      </c>
      <c r="D208" s="29" t="s">
        <v>23</v>
      </c>
      <c r="E208" s="74"/>
      <c r="F208" s="37"/>
      <c r="G208" s="24"/>
      <c r="H208" s="90"/>
      <c r="J208" s="23"/>
    </row>
    <row r="209" spans="1:10" s="20" customFormat="1" hidden="1">
      <c r="A209" s="89">
        <f>1+A225</f>
        <v>100</v>
      </c>
      <c r="B209" s="21" t="s">
        <v>135</v>
      </c>
      <c r="C209" s="3" t="s">
        <v>62</v>
      </c>
      <c r="D209" s="29" t="s">
        <v>23</v>
      </c>
      <c r="E209" s="75"/>
      <c r="F209" s="37"/>
      <c r="G209" s="22"/>
      <c r="H209" s="90"/>
      <c r="J209" s="23"/>
    </row>
    <row r="210" spans="1:10" s="20" customFormat="1" hidden="1">
      <c r="A210" s="89">
        <f>A209+1</f>
        <v>101</v>
      </c>
      <c r="B210" s="21" t="s">
        <v>93</v>
      </c>
      <c r="C210" s="3" t="s">
        <v>245</v>
      </c>
      <c r="D210" s="29" t="s">
        <v>23</v>
      </c>
      <c r="E210" s="74"/>
      <c r="F210" s="37"/>
      <c r="G210" s="24"/>
      <c r="H210" s="90"/>
      <c r="J210" s="23"/>
    </row>
    <row r="211" spans="1:10" s="20" customFormat="1" hidden="1">
      <c r="A211" s="89">
        <f>A210+1</f>
        <v>102</v>
      </c>
      <c r="B211" s="21" t="s">
        <v>135</v>
      </c>
      <c r="C211" s="3" t="s">
        <v>246</v>
      </c>
      <c r="D211" s="29" t="s">
        <v>23</v>
      </c>
      <c r="E211" s="75"/>
      <c r="F211" s="37"/>
      <c r="G211" s="24"/>
      <c r="H211" s="90"/>
      <c r="J211" s="23"/>
    </row>
    <row r="212" spans="1:10" s="20" customFormat="1">
      <c r="A212" s="89"/>
      <c r="B212" s="21"/>
      <c r="C212" s="3" t="s">
        <v>29</v>
      </c>
      <c r="D212" s="29"/>
      <c r="E212" s="74"/>
      <c r="F212" s="37"/>
      <c r="G212" s="24"/>
      <c r="H212" s="90"/>
      <c r="J212" s="23"/>
    </row>
    <row r="213" spans="1:10" s="20" customFormat="1">
      <c r="A213" s="89">
        <f>1+A206</f>
        <v>91</v>
      </c>
      <c r="B213" s="21" t="s">
        <v>93</v>
      </c>
      <c r="C213" s="130" t="s">
        <v>285</v>
      </c>
      <c r="D213" s="29" t="s">
        <v>23</v>
      </c>
      <c r="E213" s="74"/>
      <c r="F213" s="124"/>
      <c r="G213" s="74"/>
      <c r="H213" s="90"/>
      <c r="J213" s="23"/>
    </row>
    <row r="214" spans="1:10" s="20" customFormat="1">
      <c r="A214" s="89">
        <f>1+A213</f>
        <v>92</v>
      </c>
      <c r="B214" s="21" t="s">
        <v>93</v>
      </c>
      <c r="C214" s="3" t="s">
        <v>248</v>
      </c>
      <c r="D214" s="29" t="s">
        <v>23</v>
      </c>
      <c r="E214" s="74"/>
      <c r="F214" s="37"/>
      <c r="G214" s="24"/>
      <c r="H214" s="90"/>
      <c r="J214" s="23"/>
    </row>
    <row r="215" spans="1:10" s="20" customFormat="1">
      <c r="A215" s="89">
        <f t="shared" ref="A215:A220" si="2">1+A214</f>
        <v>93</v>
      </c>
      <c r="B215" s="21" t="s">
        <v>93</v>
      </c>
      <c r="C215" s="130" t="s">
        <v>199</v>
      </c>
      <c r="D215" s="29" t="s">
        <v>23</v>
      </c>
      <c r="E215" s="74"/>
      <c r="F215" s="37"/>
      <c r="G215" s="24"/>
      <c r="H215" s="90"/>
      <c r="J215" s="23"/>
    </row>
    <row r="216" spans="1:10" s="20" customFormat="1" hidden="1">
      <c r="A216" s="89">
        <f t="shared" si="2"/>
        <v>94</v>
      </c>
      <c r="B216" s="21" t="s">
        <v>93</v>
      </c>
      <c r="D216" s="29" t="s">
        <v>23</v>
      </c>
      <c r="E216" s="74"/>
      <c r="F216" s="37"/>
      <c r="G216" s="24"/>
      <c r="H216" s="90"/>
      <c r="J216" s="23"/>
    </row>
    <row r="217" spans="1:10" s="20" customFormat="1" hidden="1">
      <c r="A217" s="89"/>
      <c r="B217" s="21"/>
      <c r="C217" s="3" t="s">
        <v>257</v>
      </c>
      <c r="D217" s="29"/>
      <c r="E217" s="74"/>
      <c r="F217" s="37"/>
      <c r="G217" s="22"/>
      <c r="H217" s="90"/>
      <c r="J217" s="23"/>
    </row>
    <row r="218" spans="1:10" s="20" customFormat="1" hidden="1">
      <c r="A218" s="89">
        <f>1+A216</f>
        <v>95</v>
      </c>
      <c r="B218" s="21" t="s">
        <v>93</v>
      </c>
      <c r="C218" s="3" t="s">
        <v>258</v>
      </c>
      <c r="D218" s="29" t="s">
        <v>23</v>
      </c>
      <c r="E218" s="74"/>
      <c r="F218" s="124"/>
      <c r="G218" s="74"/>
      <c r="H218" s="90"/>
      <c r="J218" s="23"/>
    </row>
    <row r="219" spans="1:10" s="20" customFormat="1" hidden="1">
      <c r="A219" s="89">
        <f t="shared" si="2"/>
        <v>96</v>
      </c>
      <c r="B219" s="21" t="s">
        <v>93</v>
      </c>
      <c r="C219" s="3" t="s">
        <v>194</v>
      </c>
      <c r="D219" s="29" t="s">
        <v>23</v>
      </c>
      <c r="E219" s="74"/>
      <c r="F219" s="37"/>
      <c r="G219" s="22"/>
      <c r="H219" s="90"/>
      <c r="J219" s="23"/>
    </row>
    <row r="220" spans="1:10" s="20" customFormat="1" hidden="1">
      <c r="A220" s="89">
        <f t="shared" si="2"/>
        <v>97</v>
      </c>
      <c r="B220" s="21" t="s">
        <v>93</v>
      </c>
      <c r="C220" s="3" t="s">
        <v>195</v>
      </c>
      <c r="D220" s="29" t="s">
        <v>23</v>
      </c>
      <c r="E220" s="74"/>
      <c r="F220" s="37"/>
      <c r="G220" s="22"/>
      <c r="H220" s="90"/>
      <c r="J220" s="23"/>
    </row>
    <row r="221" spans="1:10" s="20" customFormat="1">
      <c r="A221" s="89"/>
      <c r="B221" s="21"/>
      <c r="C221" s="3" t="s">
        <v>30</v>
      </c>
      <c r="D221" s="29"/>
      <c r="E221" s="75"/>
      <c r="F221" s="37"/>
      <c r="G221" s="22"/>
      <c r="H221" s="90"/>
      <c r="J221" s="23"/>
    </row>
    <row r="222" spans="1:10" s="20" customFormat="1" hidden="1">
      <c r="A222" s="89">
        <f>1+A213</f>
        <v>92</v>
      </c>
      <c r="B222" s="21" t="s">
        <v>93</v>
      </c>
      <c r="C222" s="3" t="s">
        <v>104</v>
      </c>
      <c r="D222" s="29" t="s">
        <v>23</v>
      </c>
      <c r="E222" s="75"/>
      <c r="F222" s="37"/>
      <c r="G222" s="24"/>
      <c r="H222" s="90"/>
      <c r="J222" s="23"/>
    </row>
    <row r="223" spans="1:10" s="20" customFormat="1" hidden="1">
      <c r="A223" s="89">
        <f>1+A222</f>
        <v>93</v>
      </c>
      <c r="B223" s="21" t="s">
        <v>93</v>
      </c>
      <c r="C223" s="3" t="s">
        <v>105</v>
      </c>
      <c r="D223" s="29" t="s">
        <v>23</v>
      </c>
      <c r="E223" s="75"/>
      <c r="F223" s="37"/>
      <c r="G223" s="24"/>
      <c r="H223" s="90"/>
      <c r="J223" s="23"/>
    </row>
    <row r="224" spans="1:10" s="20" customFormat="1">
      <c r="A224" s="89">
        <f>1+A220</f>
        <v>98</v>
      </c>
      <c r="B224" s="21" t="s">
        <v>94</v>
      </c>
      <c r="C224" s="3" t="s">
        <v>134</v>
      </c>
      <c r="D224" s="29" t="s">
        <v>23</v>
      </c>
      <c r="E224" s="75"/>
      <c r="F224" s="37"/>
      <c r="G224" s="74"/>
      <c r="H224" s="90"/>
      <c r="J224" s="23"/>
    </row>
    <row r="225" spans="1:10" s="20" customFormat="1">
      <c r="A225" s="89">
        <f>1+A224</f>
        <v>99</v>
      </c>
      <c r="B225" s="21" t="s">
        <v>93</v>
      </c>
      <c r="C225" s="3" t="s">
        <v>211</v>
      </c>
      <c r="D225" s="29" t="s">
        <v>23</v>
      </c>
      <c r="E225" s="75"/>
      <c r="F225" s="37"/>
      <c r="G225" s="74"/>
      <c r="H225" s="90"/>
      <c r="J225" s="23"/>
    </row>
    <row r="226" spans="1:10" s="20" customFormat="1">
      <c r="A226" s="89"/>
      <c r="B226" s="21"/>
      <c r="C226" s="3" t="s">
        <v>57</v>
      </c>
      <c r="D226" s="29"/>
      <c r="E226" s="75"/>
      <c r="F226" s="37"/>
      <c r="G226" s="24"/>
      <c r="H226" s="90"/>
    </row>
    <row r="227" spans="1:10" s="20" customFormat="1">
      <c r="A227" s="89"/>
      <c r="B227" s="21"/>
      <c r="C227" s="3" t="s">
        <v>200</v>
      </c>
      <c r="D227" s="29"/>
      <c r="E227" s="74"/>
      <c r="F227" s="37"/>
      <c r="G227" s="24"/>
      <c r="H227" s="90"/>
    </row>
    <row r="228" spans="1:10" s="20" customFormat="1" hidden="1">
      <c r="A228" s="89">
        <f>1+A211</f>
        <v>103</v>
      </c>
      <c r="B228" s="21" t="s">
        <v>95</v>
      </c>
      <c r="C228" s="3" t="s">
        <v>260</v>
      </c>
      <c r="D228" s="29" t="s">
        <v>23</v>
      </c>
      <c r="E228" s="74"/>
      <c r="F228" s="37"/>
      <c r="G228" s="24"/>
      <c r="H228" s="90"/>
      <c r="J228" s="23"/>
    </row>
    <row r="229" spans="1:10" s="20" customFormat="1" hidden="1">
      <c r="A229" s="89">
        <f>A228+1</f>
        <v>104</v>
      </c>
      <c r="B229" s="21" t="s">
        <v>95</v>
      </c>
      <c r="C229" s="3" t="s">
        <v>224</v>
      </c>
      <c r="D229" s="29" t="s">
        <v>23</v>
      </c>
      <c r="E229" s="74"/>
      <c r="F229" s="37"/>
      <c r="G229" s="24"/>
      <c r="H229" s="90"/>
      <c r="J229" s="23"/>
    </row>
    <row r="230" spans="1:10" s="20" customFormat="1">
      <c r="A230" s="89">
        <f>A229+1</f>
        <v>105</v>
      </c>
      <c r="B230" s="21" t="s">
        <v>95</v>
      </c>
      <c r="C230" s="3" t="s">
        <v>263</v>
      </c>
      <c r="D230" s="29" t="s">
        <v>23</v>
      </c>
      <c r="E230" s="74"/>
      <c r="F230" s="37"/>
      <c r="G230" s="74"/>
      <c r="H230" s="90"/>
      <c r="J230" s="23"/>
    </row>
    <row r="231" spans="1:10" s="20" customFormat="1">
      <c r="A231" s="89"/>
      <c r="B231" s="21"/>
      <c r="C231" s="3" t="s">
        <v>201</v>
      </c>
      <c r="D231" s="29"/>
      <c r="E231" s="74"/>
      <c r="F231" s="37"/>
      <c r="G231" s="24"/>
      <c r="H231" s="90"/>
      <c r="J231" s="23"/>
    </row>
    <row r="232" spans="1:10" s="20" customFormat="1">
      <c r="A232" s="89">
        <f>1+A230</f>
        <v>106</v>
      </c>
      <c r="B232" s="21" t="s">
        <v>95</v>
      </c>
      <c r="C232" s="3" t="s">
        <v>262</v>
      </c>
      <c r="D232" s="29" t="s">
        <v>23</v>
      </c>
      <c r="E232" s="74"/>
      <c r="F232" s="37"/>
      <c r="G232" s="74"/>
      <c r="H232" s="90"/>
      <c r="J232" s="23"/>
    </row>
    <row r="233" spans="1:10" s="20" customFormat="1">
      <c r="A233" s="89">
        <f>1+A232</f>
        <v>107</v>
      </c>
      <c r="B233" s="21" t="s">
        <v>95</v>
      </c>
      <c r="C233" s="3" t="s">
        <v>261</v>
      </c>
      <c r="D233" s="29" t="s">
        <v>23</v>
      </c>
      <c r="E233" s="74"/>
      <c r="F233" s="37"/>
      <c r="G233" s="74"/>
      <c r="H233" s="90"/>
      <c r="J233" s="23"/>
    </row>
    <row r="234" spans="1:10" s="20" customFormat="1">
      <c r="A234" s="89"/>
      <c r="B234" s="21"/>
      <c r="C234" s="3" t="s">
        <v>32</v>
      </c>
      <c r="D234" s="29"/>
      <c r="E234" s="74"/>
      <c r="F234" s="37"/>
      <c r="G234" s="24"/>
      <c r="H234" s="90"/>
    </row>
    <row r="235" spans="1:10" s="20" customFormat="1">
      <c r="A235" s="89"/>
      <c r="B235" s="21"/>
      <c r="C235" s="3" t="s">
        <v>33</v>
      </c>
      <c r="D235" s="29"/>
      <c r="E235" s="74"/>
      <c r="F235" s="37"/>
      <c r="G235" s="24"/>
      <c r="H235" s="90"/>
    </row>
    <row r="236" spans="1:10" s="20" customFormat="1" ht="13.5" thickBot="1">
      <c r="A236" s="96">
        <f>1+A230</f>
        <v>106</v>
      </c>
      <c r="B236" s="97" t="s">
        <v>98</v>
      </c>
      <c r="C236" s="98" t="s">
        <v>90</v>
      </c>
      <c r="D236" s="99" t="s">
        <v>27</v>
      </c>
      <c r="E236" s="123"/>
      <c r="F236" s="128"/>
      <c r="G236" s="123"/>
      <c r="H236" s="103"/>
    </row>
    <row r="237" spans="1:10" s="20" customFormat="1" hidden="1">
      <c r="A237" s="112">
        <f>A236+1</f>
        <v>107</v>
      </c>
      <c r="B237" s="59" t="s">
        <v>95</v>
      </c>
      <c r="C237" s="60" t="s">
        <v>234</v>
      </c>
      <c r="D237" s="61" t="s">
        <v>23</v>
      </c>
      <c r="E237" s="113"/>
      <c r="F237" s="63"/>
      <c r="G237" s="114"/>
      <c r="H237" s="65"/>
    </row>
    <row r="238" spans="1:10" s="20" customFormat="1" hidden="1">
      <c r="A238" s="41">
        <f>1+A233</f>
        <v>108</v>
      </c>
      <c r="B238" s="21" t="s">
        <v>98</v>
      </c>
      <c r="C238" s="3" t="s">
        <v>91</v>
      </c>
      <c r="D238" s="29" t="s">
        <v>27</v>
      </c>
      <c r="E238" s="74"/>
      <c r="F238" s="37"/>
      <c r="G238" s="24"/>
      <c r="H238" s="40"/>
    </row>
    <row r="239" spans="1:10" s="20" customFormat="1">
      <c r="A239" s="30"/>
      <c r="D239" s="30"/>
      <c r="E239" s="34"/>
      <c r="F239" s="39"/>
      <c r="G239" s="125"/>
      <c r="H239" s="126"/>
    </row>
    <row r="240" spans="1:10" s="20" customFormat="1">
      <c r="A240" s="30"/>
      <c r="D240" s="30"/>
      <c r="E240" s="34"/>
      <c r="F240" s="39"/>
      <c r="G240" s="125"/>
      <c r="H240" s="39"/>
    </row>
    <row r="241" spans="1:8" s="20" customFormat="1">
      <c r="A241" s="30"/>
      <c r="D241" s="30"/>
      <c r="E241" s="34"/>
      <c r="F241" s="39"/>
      <c r="G241" s="125"/>
      <c r="H241" s="39"/>
    </row>
    <row r="242" spans="1:8">
      <c r="A242" s="31"/>
      <c r="D242" s="31"/>
      <c r="E242" s="7"/>
      <c r="F242" s="36"/>
      <c r="G242" s="125"/>
      <c r="H242" s="36"/>
    </row>
    <row r="243" spans="1:8">
      <c r="A243" s="31"/>
      <c r="D243" s="31"/>
      <c r="E243" s="76"/>
      <c r="F243" s="36"/>
      <c r="G243" s="127"/>
      <c r="H243" s="36"/>
    </row>
    <row r="244" spans="1:8">
      <c r="A244" s="31"/>
      <c r="D244" s="31"/>
      <c r="E244" s="76"/>
      <c r="F244" s="36"/>
      <c r="H244" s="36"/>
    </row>
    <row r="245" spans="1:8">
      <c r="A245" s="31"/>
      <c r="D245" s="31"/>
      <c r="E245" s="76"/>
      <c r="F245" s="36"/>
      <c r="H245" s="36"/>
    </row>
    <row r="246" spans="1:8">
      <c r="A246" s="31"/>
      <c r="D246" s="31"/>
      <c r="E246" s="76"/>
      <c r="F246" s="36"/>
      <c r="H246" s="36"/>
    </row>
    <row r="247" spans="1:8">
      <c r="A247" s="31"/>
      <c r="D247" s="31"/>
      <c r="E247" s="76"/>
      <c r="F247" s="36"/>
      <c r="H247" s="36"/>
    </row>
    <row r="248" spans="1:8">
      <c r="A248" s="31"/>
      <c r="D248" s="31"/>
      <c r="E248" s="76"/>
      <c r="F248" s="36"/>
      <c r="H248" s="36"/>
    </row>
    <row r="249" spans="1:8">
      <c r="A249" s="31"/>
      <c r="E249" s="76"/>
      <c r="F249" s="36"/>
      <c r="H249" s="36"/>
    </row>
    <row r="250" spans="1:8">
      <c r="A250" s="31"/>
      <c r="E250" s="77"/>
      <c r="F250" s="36"/>
      <c r="H250" s="36"/>
    </row>
    <row r="251" spans="1:8">
      <c r="A251" s="31"/>
      <c r="E251" s="76"/>
      <c r="F251" s="36"/>
      <c r="H251" s="36"/>
    </row>
    <row r="252" spans="1:8">
      <c r="A252" s="31"/>
      <c r="E252" s="77"/>
      <c r="F252" s="36"/>
      <c r="H252" s="36"/>
    </row>
    <row r="253" spans="1:8">
      <c r="A253" s="31"/>
      <c r="F253" s="36"/>
      <c r="H253" s="36"/>
    </row>
    <row r="254" spans="1:8">
      <c r="A254" s="31"/>
      <c r="F254" s="36"/>
      <c r="H254" s="36"/>
    </row>
    <row r="255" spans="1:8">
      <c r="A255" s="31"/>
      <c r="F255" s="36"/>
      <c r="H255" s="36"/>
    </row>
    <row r="256" spans="1:8">
      <c r="A256" s="31"/>
      <c r="F256" s="36"/>
      <c r="H256" s="36"/>
    </row>
    <row r="257" spans="1:8">
      <c r="A257" s="31"/>
      <c r="F257" s="36"/>
      <c r="H257" s="36"/>
    </row>
    <row r="258" spans="1:8">
      <c r="A258" s="31"/>
      <c r="F258" s="36"/>
      <c r="H258" s="36"/>
    </row>
    <row r="259" spans="1:8">
      <c r="A259" s="31"/>
      <c r="F259" s="36"/>
      <c r="H259" s="36"/>
    </row>
    <row r="260" spans="1:8">
      <c r="A260" s="31"/>
      <c r="F260" s="36"/>
      <c r="H260" s="36"/>
    </row>
    <row r="261" spans="1:8">
      <c r="A261" s="31"/>
      <c r="F261" s="36"/>
      <c r="H261" s="36"/>
    </row>
    <row r="262" spans="1:8">
      <c r="A262" s="31"/>
      <c r="F262" s="36"/>
      <c r="H262" s="36"/>
    </row>
    <row r="263" spans="1:8">
      <c r="A263" s="31"/>
      <c r="F263" s="36"/>
      <c r="H263" s="36"/>
    </row>
    <row r="264" spans="1:8">
      <c r="A264" s="31"/>
      <c r="F264" s="36"/>
      <c r="H264" s="36"/>
    </row>
    <row r="265" spans="1:8">
      <c r="A265" s="31"/>
      <c r="F265" s="36"/>
      <c r="H265" s="36"/>
    </row>
    <row r="266" spans="1:8">
      <c r="A266" s="31"/>
      <c r="F266" s="36"/>
      <c r="H266" s="36"/>
    </row>
    <row r="267" spans="1:8">
      <c r="A267" s="31"/>
      <c r="F267" s="36"/>
      <c r="H267" s="36"/>
    </row>
    <row r="268" spans="1:8">
      <c r="A268" s="31"/>
      <c r="F268" s="36"/>
      <c r="H268" s="36"/>
    </row>
    <row r="269" spans="1:8">
      <c r="A269" s="31"/>
      <c r="F269" s="36"/>
      <c r="H269" s="36"/>
    </row>
    <row r="270" spans="1:8">
      <c r="A270" s="31"/>
      <c r="F270" s="36"/>
      <c r="H270" s="36"/>
    </row>
    <row r="271" spans="1:8">
      <c r="A271" s="31"/>
      <c r="F271" s="36"/>
      <c r="H271" s="36"/>
    </row>
    <row r="272" spans="1:8">
      <c r="A272" s="31"/>
      <c r="F272" s="36"/>
      <c r="H272" s="36"/>
    </row>
    <row r="273" spans="1:8">
      <c r="A273" s="31"/>
      <c r="F273" s="36"/>
      <c r="H273" s="36"/>
    </row>
    <row r="274" spans="1:8">
      <c r="A274" s="31"/>
      <c r="F274" s="36"/>
      <c r="H274" s="36"/>
    </row>
    <row r="275" spans="1:8">
      <c r="A275" s="31"/>
      <c r="F275" s="36"/>
      <c r="H275" s="36"/>
    </row>
    <row r="276" spans="1:8">
      <c r="F276" s="36"/>
      <c r="H276" s="36"/>
    </row>
    <row r="277" spans="1:8">
      <c r="F277" s="36"/>
      <c r="H277" s="36"/>
    </row>
    <row r="278" spans="1:8">
      <c r="F278" s="36"/>
      <c r="H278" s="36"/>
    </row>
    <row r="279" spans="1:8">
      <c r="F279" s="36"/>
      <c r="H279" s="36"/>
    </row>
    <row r="280" spans="1:8">
      <c r="F280" s="36"/>
      <c r="H280" s="36"/>
    </row>
    <row r="281" spans="1:8">
      <c r="F281" s="36"/>
      <c r="H281" s="36"/>
    </row>
    <row r="282" spans="1:8">
      <c r="F282" s="36"/>
      <c r="H282" s="36"/>
    </row>
    <row r="283" spans="1:8">
      <c r="F283" s="36"/>
      <c r="H283" s="36"/>
    </row>
    <row r="284" spans="1:8">
      <c r="F284" s="36"/>
      <c r="H284" s="36"/>
    </row>
    <row r="285" spans="1:8">
      <c r="F285" s="36"/>
      <c r="H285" s="36"/>
    </row>
    <row r="286" spans="1:8">
      <c r="F286" s="36"/>
      <c r="H286" s="36"/>
    </row>
    <row r="287" spans="1:8">
      <c r="F287" s="36"/>
      <c r="H287" s="36"/>
    </row>
    <row r="288" spans="1:8">
      <c r="F288" s="36"/>
    </row>
    <row r="289" spans="6:6">
      <c r="F289" s="36"/>
    </row>
    <row r="290" spans="6:6">
      <c r="F290" s="36"/>
    </row>
    <row r="291" spans="6:6">
      <c r="F291" s="36"/>
    </row>
    <row r="292" spans="6:6">
      <c r="F292" s="36"/>
    </row>
    <row r="293" spans="6:6">
      <c r="F293" s="36"/>
    </row>
  </sheetData>
  <phoneticPr fontId="0" type="noConversion"/>
  <printOptions horizontalCentered="1"/>
  <pageMargins left="0.19685039370078741" right="0.19685039370078741" top="0.98425196850393704" bottom="0.39370078740157483" header="0.19685039370078741" footer="0.19685039370078741"/>
  <pageSetup scale="50" orientation="landscape" r:id="rId1"/>
  <headerFooter alignWithMargins="0">
    <oddFooter>&amp;CFORMA E-7</oddFooter>
  </headerFooter>
  <rowBreaks count="1" manualBreakCount="1">
    <brk id="14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 CATALOGO E-7  DEL 27-33</vt:lpstr>
      <vt:lpstr>CATALOGO-2 no usar</vt:lpstr>
      <vt:lpstr>' CATALOGO E-7  DEL 27-33'!area</vt:lpstr>
      <vt:lpstr>'CATALOGO-2 no usar'!area</vt:lpstr>
      <vt:lpstr>' CATALOGO E-7  DEL 27-33'!Área_de_impresión</vt:lpstr>
      <vt:lpstr>'CATALOGO-2 no usar'!Área_de_impresión</vt:lpstr>
      <vt:lpstr>' CATALOGO E-7  DEL 27-33'!area2</vt:lpstr>
      <vt:lpstr>'CATALOGO-2 no usar'!area2</vt:lpstr>
      <vt:lpstr>' CATALOGO E-7  DEL 27-33'!Títulos_a_imprimir</vt:lpstr>
      <vt:lpstr>'CATALOGO-2 no usar'!Títulos_a_imprimir</vt:lpstr>
    </vt:vector>
  </TitlesOfParts>
  <Company>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jlrios</cp:lastModifiedBy>
  <cp:lastPrinted>2013-06-28T13:10:50Z</cp:lastPrinted>
  <dcterms:created xsi:type="dcterms:W3CDTF">2005-02-10T23:33:41Z</dcterms:created>
  <dcterms:modified xsi:type="dcterms:W3CDTF">2013-07-09T18:16:20Z</dcterms:modified>
</cp:coreProperties>
</file>