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0" yWindow="-105" windowWidth="15480" windowHeight="11640"/>
  </bookViews>
  <sheets>
    <sheet name="2.1.1" sheetId="2" r:id="rId1"/>
    <sheet name="2.1.2" sheetId="1" r:id="rId2"/>
    <sheet name="2.1.3" sheetId="3" r:id="rId3"/>
    <sheet name="2.1.4" sheetId="7" r:id="rId4"/>
    <sheet name="2.1.5" sheetId="6" r:id="rId5"/>
    <sheet name="2.1.6" sheetId="5" r:id="rId6"/>
    <sheet name="2.1.7" sheetId="8" r:id="rId7"/>
    <sheet name="2.1.8" sheetId="9" r:id="rId8"/>
    <sheet name="2.2.1" sheetId="4" r:id="rId9"/>
    <sheet name="2.3.1" sheetId="11" r:id="rId10"/>
    <sheet name="2.4.1" sheetId="13" r:id="rId11"/>
  </sheets>
  <externalReferences>
    <externalReference r:id="rId12"/>
  </externalReferences>
  <definedNames>
    <definedName name="_xlnm._FilterDatabase" localSheetId="0" hidden="1">'2.1.1'!$A$11:$C$15</definedName>
    <definedName name="_xlnm._FilterDatabase" localSheetId="1" hidden="1">'2.1.2'!$A$5:$C$12</definedName>
    <definedName name="_xlnm._FilterDatabase" localSheetId="2" hidden="1">'2.1.3'!$A$8:$H$39</definedName>
    <definedName name="_xlnm._FilterDatabase" localSheetId="3" hidden="1">'2.1.4'!$A$7:$H$38</definedName>
    <definedName name="_xlnm._FilterDatabase" localSheetId="4" hidden="1">'2.1.5'!$A$7:$A$38</definedName>
    <definedName name="_xlnm._FilterDatabase" localSheetId="5" hidden="1">'2.1.6'!$A$8:$E$39</definedName>
    <definedName name="_xlnm._FilterDatabase" localSheetId="6" hidden="1">'2.1.7'!$A$8:$G$56</definedName>
    <definedName name="_xlnm._FilterDatabase" localSheetId="7" hidden="1">'2.1.8'!$A$8:$H$56</definedName>
    <definedName name="_xlnm._FilterDatabase" localSheetId="8" hidden="1">'2.2.1'!$A$10:$E$41</definedName>
    <definedName name="_xlnm._FilterDatabase" localSheetId="10" hidden="1">'2.4.1'!$A$10:$E$15</definedName>
    <definedName name="_xlnm.Print_Area" localSheetId="10">'2.4.1'!$A$1:$E$51</definedName>
    <definedName name="Materiales_peligrosos" localSheetId="10">'[1]1.1.3'!#REF!</definedName>
    <definedName name="Materiales_peligrosos">'[1]1.1.3'!#REF!</definedName>
    <definedName name="pro" localSheetId="10">'[1]1.1.3'!#REF!</definedName>
    <definedName name="pro">'[1]1.1.3'!#REF!</definedName>
  </definedNames>
  <calcPr calcId="171027"/>
</workbook>
</file>

<file path=xl/calcChain.xml><?xml version="1.0" encoding="utf-8"?>
<calcChain xmlns="http://schemas.openxmlformats.org/spreadsheetml/2006/main">
  <c r="C17" i="13" l="1"/>
  <c r="B17" i="13"/>
  <c r="D15" i="13" s="1"/>
  <c r="E15" i="13"/>
  <c r="E14" i="13"/>
  <c r="D14" i="13"/>
  <c r="E13" i="13"/>
  <c r="E12" i="13"/>
  <c r="D12" i="13"/>
  <c r="E11" i="13"/>
  <c r="E17" i="13" s="1"/>
  <c r="E10" i="13"/>
  <c r="D10" i="13"/>
  <c r="D11" i="13" l="1"/>
  <c r="D17" i="13" s="1"/>
  <c r="D13" i="13"/>
  <c r="C14" i="1" l="1"/>
  <c r="C17" i="2"/>
  <c r="E41" i="3" l="1"/>
  <c r="H55" i="9" l="1"/>
  <c r="G55" i="8"/>
  <c r="H54" i="9" l="1"/>
  <c r="H53" i="9"/>
  <c r="G54" i="8"/>
  <c r="G53" i="8"/>
  <c r="G8" i="8" l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6" i="8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6" i="9"/>
  <c r="C58" i="9" l="1"/>
  <c r="D58" i="9"/>
  <c r="E58" i="9"/>
  <c r="F58" i="9"/>
  <c r="G58" i="9"/>
  <c r="B58" i="9"/>
  <c r="C58" i="8" l="1"/>
  <c r="D58" i="8"/>
  <c r="E58" i="8"/>
  <c r="F58" i="8"/>
  <c r="B58" i="8"/>
  <c r="G10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9" i="3"/>
  <c r="G8" i="3"/>
  <c r="H58" i="9" l="1"/>
  <c r="G10" i="7" l="1"/>
  <c r="G11" i="7"/>
  <c r="G12" i="7"/>
  <c r="G13" i="7"/>
  <c r="G14" i="7"/>
  <c r="C41" i="5" l="1"/>
  <c r="B41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8" i="5"/>
  <c r="B17" i="2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4" i="1"/>
  <c r="C7" i="1" s="1"/>
  <c r="C41" i="3"/>
  <c r="D41" i="3"/>
  <c r="F41" i="3"/>
  <c r="B41" i="3"/>
  <c r="G8" i="7"/>
  <c r="G9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B40" i="7"/>
  <c r="C40" i="7"/>
  <c r="D40" i="7"/>
  <c r="E40" i="7"/>
  <c r="F40" i="7"/>
  <c r="G7" i="7"/>
  <c r="F40" i="6"/>
  <c r="G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7" i="6"/>
  <c r="E40" i="6"/>
  <c r="D40" i="6"/>
  <c r="C40" i="6"/>
  <c r="B40" i="6"/>
  <c r="G58" i="8"/>
  <c r="E17" i="11"/>
  <c r="F11" i="11" s="1"/>
  <c r="C17" i="11"/>
  <c r="D11" i="11" s="1"/>
  <c r="F59" i="8" l="1"/>
  <c r="D59" i="8"/>
  <c r="C59" i="8"/>
  <c r="F13" i="11"/>
  <c r="C11" i="2"/>
  <c r="C12" i="2"/>
  <c r="C15" i="2"/>
  <c r="C13" i="2"/>
  <c r="F15" i="11"/>
  <c r="F9" i="11"/>
  <c r="D43" i="4"/>
  <c r="C44" i="4" s="1"/>
  <c r="D9" i="11"/>
  <c r="D13" i="11"/>
  <c r="D15" i="11"/>
  <c r="D41" i="5"/>
  <c r="B42" i="5" s="1"/>
  <c r="H40" i="6"/>
  <c r="C41" i="6" s="1"/>
  <c r="G41" i="3"/>
  <c r="C10" i="1"/>
  <c r="C8" i="1"/>
  <c r="C11" i="1"/>
  <c r="C12" i="1"/>
  <c r="G40" i="7"/>
  <c r="D41" i="7" s="1"/>
  <c r="B59" i="9" l="1"/>
  <c r="G59" i="9"/>
  <c r="C59" i="9"/>
  <c r="F59" i="9"/>
  <c r="E59" i="9"/>
  <c r="B59" i="8"/>
  <c r="F17" i="11"/>
  <c r="B41" i="6"/>
  <c r="E41" i="6"/>
  <c r="G41" i="6"/>
  <c r="F41" i="6"/>
  <c r="C41" i="7"/>
  <c r="B41" i="7"/>
  <c r="F41" i="7"/>
  <c r="C42" i="5"/>
  <c r="D42" i="5" s="1"/>
  <c r="B44" i="4"/>
  <c r="D44" i="4" s="1"/>
  <c r="D17" i="11"/>
  <c r="H59" i="9" l="1"/>
  <c r="G59" i="8"/>
  <c r="G41" i="7"/>
  <c r="H41" i="6"/>
  <c r="O37" i="9"/>
</calcChain>
</file>

<file path=xl/sharedStrings.xml><?xml version="1.0" encoding="utf-8"?>
<sst xmlns="http://schemas.openxmlformats.org/spreadsheetml/2006/main" count="451" uniqueCount="145">
  <si>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</si>
  <si>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</si>
  <si>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</si>
  <si>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</si>
  <si>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</si>
  <si>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</si>
  <si>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</si>
  <si>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</si>
  <si>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</si>
  <si>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</si>
  <si>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</si>
  <si>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</si>
  <si>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</si>
  <si>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</si>
  <si>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</si>
  <si>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</si>
  <si>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</si>
  <si>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</si>
  <si>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</si>
  <si>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</si>
  <si>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</si>
  <si>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</si>
  <si>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</si>
  <si>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</si>
  <si>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</si>
  <si>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</si>
  <si>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</si>
  <si>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</si>
  <si>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</si>
  <si>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</si>
  <si>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</si>
  <si>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</si>
  <si>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/>
  </si>
  <si>
    <t>De Lujo</t>
  </si>
  <si>
    <t>Ejecutivo</t>
  </si>
  <si>
    <t xml:space="preserve">Primera </t>
  </si>
  <si>
    <t xml:space="preserve">Mixto </t>
  </si>
  <si>
    <t>Total</t>
  </si>
  <si>
    <t>Transportación terrestre de pasajeros de y hacia puertos y aeropuertos</t>
  </si>
  <si>
    <t>Automóvil</t>
  </si>
  <si>
    <t>Autobús</t>
  </si>
  <si>
    <t>Camioneta</t>
  </si>
  <si>
    <t>Midibús</t>
  </si>
  <si>
    <t>Diesel</t>
  </si>
  <si>
    <t>Gasolina</t>
  </si>
  <si>
    <t>Gas</t>
  </si>
  <si>
    <t>Gas-Gasolina</t>
  </si>
  <si>
    <t>Minibús</t>
  </si>
  <si>
    <t>Primera</t>
  </si>
  <si>
    <t>Económico</t>
  </si>
  <si>
    <t>Mixto</t>
  </si>
  <si>
    <t>Total Nacional</t>
  </si>
  <si>
    <t>Hombre Camión</t>
  </si>
  <si>
    <t>Pequeña</t>
  </si>
  <si>
    <t>Mediana</t>
  </si>
  <si>
    <t>Grande</t>
  </si>
  <si>
    <t>1 a 5</t>
  </si>
  <si>
    <t>6 a 30</t>
  </si>
  <si>
    <t>31 a 100</t>
  </si>
  <si>
    <t>más de 100</t>
  </si>
  <si>
    <t xml:space="preserve">Minibús o Microbús                 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</si>
  <si>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</si>
  <si>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</si>
  <si>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</si>
  <si>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</si>
  <si>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</si>
  <si>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</si>
  <si>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</si>
  <si>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</si>
  <si>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</si>
  <si>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</si>
  <si>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</si>
  <si>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</si>
  <si>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</si>
  <si>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</si>
  <si>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</si>
  <si>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</si>
  <si>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</si>
  <si>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</si>
  <si>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QRO</t>
  </si>
  <si>
    <t>QROO</t>
  </si>
  <si>
    <t>SLP</t>
  </si>
  <si>
    <t>SIN</t>
  </si>
  <si>
    <t>SON</t>
  </si>
  <si>
    <t>PUE</t>
  </si>
  <si>
    <t>TAB</t>
  </si>
  <si>
    <t>TLAX</t>
  </si>
  <si>
    <t>VER</t>
  </si>
  <si>
    <t>YUC</t>
  </si>
  <si>
    <t>ZAC</t>
  </si>
  <si>
    <t>Demanda Atendida</t>
  </si>
  <si>
    <t>Trafico de Pasajeros</t>
  </si>
  <si>
    <t>Modalidad de servicio</t>
  </si>
  <si>
    <t>Turismo</t>
  </si>
  <si>
    <t>2. Transporte Terrestre de Pasajeros, excepto por Ferrocarril</t>
  </si>
  <si>
    <t>Entidad Federativa</t>
  </si>
  <si>
    <t>Tipo de Combustible</t>
  </si>
  <si>
    <t>Personas Físicas</t>
  </si>
  <si>
    <t>Personas Morales</t>
  </si>
  <si>
    <t>Modelo de Vehículo</t>
  </si>
  <si>
    <t>Transportación Terrestre de Pasajeros de y hacia Puertos y Aeropuertos</t>
  </si>
  <si>
    <t xml:space="preserve">2.1.6  Parque Vehicular del Transporte Terrestre de Pasajeros, excepto por Ferrocarril </t>
  </si>
  <si>
    <t>No. de Vehículos</t>
  </si>
  <si>
    <t>Modelo de Vehiculo</t>
  </si>
  <si>
    <t>Tipo de Empresa</t>
  </si>
  <si>
    <t>Estrato en Unidades</t>
  </si>
  <si>
    <t>Número de Empresas</t>
  </si>
  <si>
    <t>Número de Vehículos</t>
  </si>
  <si>
    <t>Modalidad del Servicio</t>
  </si>
  <si>
    <t xml:space="preserve">2.1. Parque Vehicular </t>
  </si>
  <si>
    <t xml:space="preserve">           según Tipo de Persona y Entidad Federativa</t>
  </si>
  <si>
    <t xml:space="preserve">          según Modalidad de Servicio</t>
  </si>
  <si>
    <t xml:space="preserve">          según Tipo de Persona y Entidad Federativa</t>
  </si>
  <si>
    <t xml:space="preserve">2.1.3  Parque Vehicular del Transporte Terrestre de Pasajeros, excepto por Ferrocarril  </t>
  </si>
  <si>
    <t xml:space="preserve">           según Tipo de Combustible y Entidad Federativa</t>
  </si>
  <si>
    <t xml:space="preserve">2.1.4  Composición del Parque Vehicular del Transporte Terrestre de Pasajeros, excepto por Ferrocarril </t>
  </si>
  <si>
    <t xml:space="preserve">2.1.5  Composición del Parque Vehicular del Transporte Terrestre de Pasajeros, excepto por Ferrocarril </t>
  </si>
  <si>
    <t xml:space="preserve">            según Modalidad de Servicio y Entidad Federativa</t>
  </si>
  <si>
    <t xml:space="preserve">            según Modelo y Modalidad de Servicio </t>
  </si>
  <si>
    <t xml:space="preserve"> </t>
  </si>
  <si>
    <t>Demanda Atendida Pasajeros*           
 (miles)</t>
  </si>
  <si>
    <t>2.4.  Producción</t>
  </si>
  <si>
    <t>2.4.1  Pasajeros Transportados y Pasajeros-km por Modalidad de Servicio</t>
  </si>
  <si>
    <t xml:space="preserve">2.2.1 Permisionarios del Transporte Terrestre de Pasajeros, excepto por Ferrocarril </t>
  </si>
  <si>
    <t xml:space="preserve">2.3.1 Estructura Empresarial del Transporte Terrestre de Pasajeros, excepto por Ferrocarril </t>
  </si>
  <si>
    <t xml:space="preserve">2.2. Permisionarios </t>
  </si>
  <si>
    <t xml:space="preserve">2.3. Estructura Empresarial </t>
  </si>
  <si>
    <t xml:space="preserve">Modalidad de Servicio </t>
  </si>
  <si>
    <t xml:space="preserve">            según Clase de Vehículo</t>
  </si>
  <si>
    <t>Clase de Vehículo</t>
  </si>
  <si>
    <t xml:space="preserve">  según Clase de Vehículo y Entidad Federativa</t>
  </si>
  <si>
    <t xml:space="preserve">            según Modelo y Clase de Vehículo</t>
  </si>
  <si>
    <t>*Cifras Estimadas</t>
  </si>
  <si>
    <t>TTPPA</t>
  </si>
  <si>
    <t>*TTPPA: Transportación Terrestre de Pasajeros de y hacia Puertos y Aeropuertos</t>
  </si>
  <si>
    <t>2.1.1  Parque Vehicular del Transporte Terrestre de Pasajeros, excepto por Ferrocarril</t>
  </si>
  <si>
    <t>2.1.2 Composición de las Unidades Vehiculares del Transporte Terrestre de Pasajeros, excepto por Ferrocarril</t>
  </si>
  <si>
    <t xml:space="preserve">2.1.7  Total de Unidades de Transporte Terrestre de Pasajeros, excepto por Ferrocarril </t>
  </si>
  <si>
    <t xml:space="preserve">2.1.8  Total de las Unidades de Transporte Terrestre de Pasajeros, excepto por Ferrocarril </t>
  </si>
  <si>
    <t>Ciudad de México</t>
  </si>
  <si>
    <t>CDMX</t>
  </si>
  <si>
    <t>CAMP</t>
  </si>
  <si>
    <t>TAMS</t>
  </si>
  <si>
    <t>Híbrido</t>
  </si>
  <si>
    <t>Tráfico Pasajeros-km*              
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</si>
</sst>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_-* #,##0_-;\-* #,##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45">
    <xf numFmtId="0" fontId="0" fillId="0" borderId="0" xfId="0"/>
    <xf numFmtId="3" fontId="5" fillId="3" borderId="0" xfId="2" applyNumberFormat="1" applyFont="1" applyAlignment="1">
      <alignment horizontal="center" vertical="center" wrapText="1"/>
    </xf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5" fillId="3" borderId="0" xfId="2" applyFont="1" applyAlignment="1">
      <alignment horizontal="center" vertical="center"/>
    </xf>
    <xf numFmtId="0" fontId="8" fillId="0" borderId="0" xfId="0" applyFont="1"/>
    <xf numFmtId="0" fontId="5" fillId="3" borderId="0" xfId="2" applyFont="1" applyAlignment="1">
      <alignment vertical="center"/>
    </xf>
    <xf numFmtId="0" fontId="9" fillId="0" borderId="0" xfId="0" applyFont="1"/>
    <xf numFmtId="0" fontId="5" fillId="3" borderId="0" xfId="2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10" fillId="0" borderId="0" xfId="0" applyFont="1"/>
    <xf numFmtId="0" fontId="5" fillId="3" borderId="0" xfId="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3" fontId="5" fillId="3" borderId="0" xfId="2" applyNumberFormat="1" applyFont="1" applyAlignment="1">
      <alignment horizontal="center" vertical="center" wrapText="1"/>
    </xf>
    <xf numFmtId="0" fontId="5" fillId="3" borderId="0" xfId="2" applyFont="1" applyAlignment="1">
      <alignment horizontal="center" vertical="center"/>
    </xf>
    <xf numFmtId="3" fontId="5" fillId="3" borderId="0" xfId="2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5" fillId="3" borderId="0" xfId="2" applyNumberFormat="1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1" fontId="7" fillId="0" borderId="0" xfId="0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Alignment="1">
      <alignment horizontal="center"/>
    </xf>
    <xf numFmtId="0" fontId="12" fillId="0" borderId="0" xfId="0" applyFont="1" applyFill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Alignment="1"/>
    <xf numFmtId="0" fontId="13" fillId="0" borderId="0" xfId="3"/>
    <xf numFmtId="0" fontId="8" fillId="0" borderId="0" xfId="0" applyFont="1" applyAlignment="1">
      <alignment horizontal="left"/>
    </xf>
    <xf numFmtId="0" fontId="5" fillId="3" borderId="0" xfId="2" applyFont="1" applyAlignment="1">
      <alignment horizontal="center" vertical="center" wrapText="1"/>
    </xf>
    <xf numFmtId="0" fontId="6" fillId="0" borderId="0" xfId="0" applyFont="1"/>
    <xf numFmtId="0" fontId="14" fillId="0" borderId="0" xfId="1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" fontId="5" fillId="3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0" xfId="2" applyFont="1" applyAlignment="1">
      <alignment horizontal="center" vertical="center" wrapText="1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0" fontId="7" fillId="4" borderId="0" xfId="0" applyFont="1" applyFill="1"/>
    <xf numFmtId="3" fontId="7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17" fillId="0" borderId="0" xfId="2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3" fontId="3" fillId="4" borderId="0" xfId="1" applyNumberFormat="1" applyFont="1" applyFill="1" applyAlignment="1">
      <alignment horizontal="center"/>
    </xf>
    <xf numFmtId="3" fontId="12" fillId="0" borderId="0" xfId="2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8" fillId="0" borderId="0" xfId="3" applyFont="1"/>
    <xf numFmtId="0" fontId="7" fillId="0" borderId="0" xfId="3" applyFont="1"/>
    <xf numFmtId="169" fontId="13" fillId="0" borderId="0" xfId="4" applyNumberFormat="1" applyFont="1" applyBorder="1" applyAlignment="1">
      <alignment horizontal="center"/>
    </xf>
    <xf numFmtId="0" fontId="11" fillId="0" borderId="0" xfId="3" applyFont="1"/>
    <xf numFmtId="0" fontId="7" fillId="4" borderId="0" xfId="3" applyFont="1" applyFill="1"/>
    <xf numFmtId="0" fontId="4" fillId="0" borderId="0" xfId="3" applyFont="1"/>
    <xf numFmtId="165" fontId="4" fillId="0" borderId="0" xfId="3" applyNumberFormat="1" applyFont="1"/>
    <xf numFmtId="165" fontId="4" fillId="0" borderId="0" xfId="3" applyNumberFormat="1" applyFont="1" applyAlignment="1">
      <alignment horizontal="center"/>
    </xf>
    <xf numFmtId="0" fontId="6" fillId="0" borderId="0" xfId="3" applyFont="1" applyFill="1" applyBorder="1" applyAlignment="1">
      <alignment horizontal="center"/>
    </xf>
    <xf numFmtId="3" fontId="7" fillId="0" borderId="0" xfId="3" applyNumberFormat="1" applyFont="1" applyFill="1" applyAlignment="1">
      <alignment horizontal="center"/>
    </xf>
    <xf numFmtId="0" fontId="6" fillId="0" borderId="0" xfId="3" applyFont="1" applyFill="1" applyBorder="1" applyAlignment="1">
      <alignment horizontal="center" vertical="top" wrapText="1"/>
    </xf>
    <xf numFmtId="3" fontId="7" fillId="0" borderId="0" xfId="3" applyNumberFormat="1" applyFont="1" applyFill="1" applyAlignment="1">
      <alignment horizontal="center" vertical="center"/>
    </xf>
    <xf numFmtId="0" fontId="7" fillId="4" borderId="0" xfId="3" applyFont="1" applyFill="1" applyAlignment="1">
      <alignment horizontal="right"/>
    </xf>
    <xf numFmtId="0" fontId="18" fillId="0" borderId="0" xfId="3" applyFont="1"/>
    <xf numFmtId="0" fontId="7" fillId="0" borderId="0" xfId="3" applyFont="1" applyAlignment="1">
      <alignment horizontal="center"/>
    </xf>
    <xf numFmtId="0" fontId="4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center"/>
    </xf>
    <xf numFmtId="165" fontId="7" fillId="0" borderId="0" xfId="3" applyNumberFormat="1" applyFont="1" applyFill="1" applyAlignment="1">
      <alignment horizontal="center"/>
    </xf>
    <xf numFmtId="0" fontId="13" fillId="0" borderId="0" xfId="3" applyFont="1" applyFill="1"/>
    <xf numFmtId="0" fontId="15" fillId="0" borderId="0" xfId="3" applyFont="1" applyFill="1"/>
    <xf numFmtId="0" fontId="16" fillId="0" borderId="0" xfId="3" applyFont="1" applyFill="1"/>
    <xf numFmtId="0" fontId="13" fillId="0" borderId="0" xfId="3" applyFont="1" applyFill="1" applyAlignment="1">
      <alignment horizontal="right"/>
    </xf>
    <xf numFmtId="3" fontId="7" fillId="0" borderId="0" xfId="3" applyNumberFormat="1" applyFont="1" applyFill="1"/>
    <xf numFmtId="166" fontId="7" fillId="0" borderId="0" xfId="3" applyNumberFormat="1" applyFont="1"/>
    <xf numFmtId="167" fontId="7" fillId="0" borderId="0" xfId="3" applyNumberFormat="1" applyFont="1"/>
    <xf numFmtId="168" fontId="7" fillId="0" borderId="0" xfId="3" applyNumberFormat="1" applyFont="1"/>
    <xf numFmtId="0" fontId="6" fillId="5" borderId="0" xfId="0" applyFont="1" applyFill="1" applyBorder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0" fontId="14" fillId="5" borderId="0" xfId="1" applyFont="1" applyFill="1"/>
    <xf numFmtId="3" fontId="3" fillId="5" borderId="0" xfId="1" applyNumberFormat="1" applyFont="1" applyFill="1" applyAlignment="1">
      <alignment horizontal="center"/>
    </xf>
    <xf numFmtId="0" fontId="14" fillId="5" borderId="0" xfId="1" applyFont="1" applyFill="1" applyAlignment="1">
      <alignment horizontal="left"/>
    </xf>
    <xf numFmtId="0" fontId="14" fillId="5" borderId="0" xfId="1" applyFont="1" applyFill="1" applyAlignment="1">
      <alignment horizontal="center"/>
    </xf>
    <xf numFmtId="0" fontId="2" fillId="5" borderId="0" xfId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16" fontId="6" fillId="5" borderId="0" xfId="0" applyNumberFormat="1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17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3" applyFont="1" applyFill="1" applyBorder="1" applyAlignment="1">
      <alignment horizontal="center"/>
    </xf>
    <xf numFmtId="3" fontId="7" fillId="5" borderId="0" xfId="3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0" fontId="5" fillId="3" borderId="0" xfId="2" applyFont="1" applyAlignment="1">
      <alignment horizontal="center" vertical="center" wrapText="1"/>
    </xf>
    <xf numFmtId="0" fontId="1" fillId="0" borderId="0" xfId="3" applyFont="1"/>
    <xf numFmtId="0" fontId="5" fillId="3" borderId="0" xfId="2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3" borderId="0" xfId="2" applyFont="1" applyAlignment="1">
      <alignment horizontal="center" vertical="center"/>
    </xf>
    <xf numFmtId="2" fontId="5" fillId="3" borderId="0" xfId="2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3" borderId="0" xfId="2" applyFont="1" applyAlignment="1">
      <alignment horizontal="center" vertical="center" wrapText="1"/>
    </xf>
    <xf numFmtId="0" fontId="5" fillId="3" borderId="0" xfId="2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0" xfId="2" applyFont="1" applyFill="1" applyAlignment="1">
      <alignment horizontal="center" vertical="center" wrapText="1"/>
    </xf>
  </cellXfs>
  <cellStyles count="5">
    <cellStyle name="40% - Énfasis3" xfId="1" builtinId="39"/>
    <cellStyle name="Énfasis3" xfId="2" builtinId="37"/>
    <cellStyle name="Millares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="1" i="0" u="none" strike="noStrike" baseline="0"/>
              <a:t>Participación  </a:t>
            </a:r>
            <a:r>
              <a:rPr lang="es-ES" sz="1050" baseline="0"/>
              <a:t>por Clase de Vehículo 2017</a:t>
            </a:r>
            <a:endParaRPr lang="es-ES" sz="1050"/>
          </a:p>
        </c:rich>
      </c:tx>
      <c:layout>
        <c:manualLayout>
          <c:xMode val="edge"/>
          <c:yMode val="edge"/>
          <c:x val="0.146680664916885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166666666666669E-2"/>
          <c:y val="0.34259259259259256"/>
          <c:w val="0.36944444444444446"/>
          <c:h val="0.615740740740740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67DA-4B2F-9056-1814F3DDDEE1}"/>
              </c:ext>
            </c:extLst>
          </c:dPt>
          <c:dPt>
            <c:idx val="1"/>
            <c:bubble3D val="0"/>
            <c:explosion val="1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67DA-4B2F-9056-1814F3DDDEE1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7DA-4B2F-9056-1814F3DDDEE1}"/>
              </c:ext>
            </c:extLst>
          </c:dPt>
          <c:dPt>
            <c:idx val="3"/>
            <c:bubble3D val="0"/>
            <c:explosion val="6"/>
            <c:spPr>
              <a:solidFill>
                <a:srgbClr val="7030A0"/>
              </a:solidFill>
              <a:ln>
                <a:solidFill>
                  <a:srgbClr val="7030A0">
                    <a:alpha val="96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7DA-4B2F-9056-1814F3DDDEE1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8-67DA-4B2F-9056-1814F3DDDEE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1BA1AF4-8F08-4F21-9DEC-C311B9FECE8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7DA-4B2F-9056-1814F3DDDEE1}"/>
                </c:ext>
              </c:extLst>
            </c:dLbl>
            <c:dLbl>
              <c:idx val="1"/>
              <c:layout>
                <c:manualLayout>
                  <c:x val="8.0562554680664922E-2"/>
                  <c:y val="0.1064647127442403"/>
                </c:manualLayout>
              </c:layout>
              <c:tx>
                <c:rich>
                  <a:bodyPr/>
                  <a:lstStyle/>
                  <a:p>
                    <a:fld id="{A163F352-649E-4E04-A7A9-60B73C10345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7DA-4B2F-9056-1814F3DDDEE1}"/>
                </c:ext>
              </c:extLst>
            </c:dLbl>
            <c:dLbl>
              <c:idx val="2"/>
              <c:layout>
                <c:manualLayout>
                  <c:x val="-5.4313429571303584E-2"/>
                  <c:y val="1.56189851268591E-2"/>
                </c:manualLayout>
              </c:layout>
              <c:tx>
                <c:rich>
                  <a:bodyPr/>
                  <a:lstStyle/>
                  <a:p>
                    <a:fld id="{A190BF0F-F338-4F7D-A4AD-C0C2BE3B0C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7DA-4B2F-9056-1814F3DDDEE1}"/>
                </c:ext>
              </c:extLst>
            </c:dLbl>
            <c:dLbl>
              <c:idx val="3"/>
              <c:layout>
                <c:manualLayout>
                  <c:x val="-5.1452099737532807E-2"/>
                  <c:y val="-9.1940799066783319E-2"/>
                </c:manualLayout>
              </c:layout>
              <c:tx>
                <c:rich>
                  <a:bodyPr/>
                  <a:lstStyle/>
                  <a:p>
                    <a:fld id="{807EFFEB-6723-4637-94FD-ADBFF1FB8A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7DA-4B2F-9056-1814F3DDDEE1}"/>
                </c:ext>
              </c:extLst>
            </c:dLbl>
            <c:dLbl>
              <c:idx val="4"/>
              <c:layout>
                <c:manualLayout>
                  <c:x val="9.2914807524059492E-2"/>
                  <c:y val="3.0198308544765236E-3"/>
                </c:manualLayout>
              </c:layout>
              <c:tx>
                <c:rich>
                  <a:bodyPr/>
                  <a:lstStyle/>
                  <a:p>
                    <a:fld id="{BB169437-D502-4B54-8619-A946F15BBD3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7DA-4B2F-9056-1814F3DDD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'2.1.1'!$A$11:$A$15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                 </c:v>
                </c:pt>
              </c:strCache>
            </c:strRef>
          </c:cat>
          <c:val>
            <c:numRef>
              <c:f>'2.1.1'!$C$11:$C$15</c:f>
              <c:numCache>
                <c:formatCode>#,##0.0</c:formatCode>
                <c:ptCount val="5"/>
                <c:pt idx="0">
                  <c:v>83.831215272047089</c:v>
                </c:pt>
                <c:pt idx="1">
                  <c:v>11.490711705268563</c:v>
                </c:pt>
                <c:pt idx="2">
                  <c:v>4.1022537639141037</c:v>
                </c:pt>
                <c:pt idx="3">
                  <c:v>0.2</c:v>
                </c:pt>
                <c:pt idx="4">
                  <c:v>0.43461517302085051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DA-4B2F-9056-1814F3DDDE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22222222222223"/>
          <c:y val="0.3740401720618256"/>
          <c:w val="0.34166666666666667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n-US" sz="1200"/>
              <a:t>Parque Vehicular por Año de Modelo  2017</a:t>
            </a:r>
          </a:p>
        </c:rich>
      </c:tx>
      <c:layout>
        <c:manualLayout>
          <c:xMode val="edge"/>
          <c:yMode val="edge"/>
          <c:x val="0.20121140291927991"/>
          <c:y val="3.45261781803984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2133790905585765"/>
          <c:w val="0.85756508237873663"/>
          <c:h val="0.64253057734310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'2.1.7'!$B$5:$B$6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'2.1.7'!$A$8:$A$56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'2.1.7'!$B$8:$B$56</c:f>
              <c:numCache>
                <c:formatCode>#,##0</c:formatCode>
                <c:ptCount val="4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18</c:v>
                </c:pt>
                <c:pt idx="5">
                  <c:v>20</c:v>
                </c:pt>
                <c:pt idx="6">
                  <c:v>10</c:v>
                </c:pt>
                <c:pt idx="7">
                  <c:v>115</c:v>
                </c:pt>
                <c:pt idx="8">
                  <c:v>160</c:v>
                </c:pt>
                <c:pt idx="9">
                  <c:v>241</c:v>
                </c:pt>
                <c:pt idx="10">
                  <c:v>323</c:v>
                </c:pt>
                <c:pt idx="11">
                  <c:v>345</c:v>
                </c:pt>
                <c:pt idx="12">
                  <c:v>283</c:v>
                </c:pt>
                <c:pt idx="13">
                  <c:v>122</c:v>
                </c:pt>
                <c:pt idx="14">
                  <c:v>221</c:v>
                </c:pt>
                <c:pt idx="15">
                  <c:v>331</c:v>
                </c:pt>
                <c:pt idx="16">
                  <c:v>241</c:v>
                </c:pt>
                <c:pt idx="17">
                  <c:v>102</c:v>
                </c:pt>
                <c:pt idx="18">
                  <c:v>118</c:v>
                </c:pt>
                <c:pt idx="19">
                  <c:v>158</c:v>
                </c:pt>
                <c:pt idx="20">
                  <c:v>443</c:v>
                </c:pt>
                <c:pt idx="21">
                  <c:v>809</c:v>
                </c:pt>
                <c:pt idx="22">
                  <c:v>1097</c:v>
                </c:pt>
                <c:pt idx="23">
                  <c:v>1494</c:v>
                </c:pt>
                <c:pt idx="24">
                  <c:v>1115</c:v>
                </c:pt>
                <c:pt idx="25">
                  <c:v>392</c:v>
                </c:pt>
                <c:pt idx="26">
                  <c:v>157</c:v>
                </c:pt>
                <c:pt idx="27">
                  <c:v>438</c:v>
                </c:pt>
                <c:pt idx="28">
                  <c:v>742</c:v>
                </c:pt>
                <c:pt idx="29">
                  <c:v>735</c:v>
                </c:pt>
                <c:pt idx="30">
                  <c:v>1883</c:v>
                </c:pt>
                <c:pt idx="31">
                  <c:v>2750</c:v>
                </c:pt>
                <c:pt idx="32">
                  <c:v>1774</c:v>
                </c:pt>
                <c:pt idx="33">
                  <c:v>2553</c:v>
                </c:pt>
                <c:pt idx="34">
                  <c:v>1691</c:v>
                </c:pt>
                <c:pt idx="35">
                  <c:v>1977</c:v>
                </c:pt>
                <c:pt idx="36">
                  <c:v>2195</c:v>
                </c:pt>
                <c:pt idx="37">
                  <c:v>1884</c:v>
                </c:pt>
                <c:pt idx="38">
                  <c:v>2289</c:v>
                </c:pt>
                <c:pt idx="39">
                  <c:v>1600</c:v>
                </c:pt>
                <c:pt idx="40">
                  <c:v>734</c:v>
                </c:pt>
                <c:pt idx="41">
                  <c:v>1962</c:v>
                </c:pt>
                <c:pt idx="42">
                  <c:v>1731</c:v>
                </c:pt>
                <c:pt idx="43">
                  <c:v>1602</c:v>
                </c:pt>
                <c:pt idx="44">
                  <c:v>1867</c:v>
                </c:pt>
                <c:pt idx="45">
                  <c:v>1814</c:v>
                </c:pt>
                <c:pt idx="46">
                  <c:v>1477</c:v>
                </c:pt>
                <c:pt idx="47">
                  <c:v>2469</c:v>
                </c:pt>
                <c:pt idx="48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6-4D46-B478-A0688F43B15B}"/>
            </c:ext>
          </c:extLst>
        </c:ser>
        <c:ser>
          <c:idx val="1"/>
          <c:order val="1"/>
          <c:tx>
            <c:strRef>
              <c:f>'2.1.7'!$C$5:$C$6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'2.1.7'!$A$8:$A$56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'2.1.7'!$C$8:$C$56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8</c:v>
                </c:pt>
                <c:pt idx="22">
                  <c:v>27</c:v>
                </c:pt>
                <c:pt idx="23">
                  <c:v>71</c:v>
                </c:pt>
                <c:pt idx="24">
                  <c:v>52</c:v>
                </c:pt>
                <c:pt idx="25">
                  <c:v>46</c:v>
                </c:pt>
                <c:pt idx="26">
                  <c:v>15</c:v>
                </c:pt>
                <c:pt idx="27">
                  <c:v>24</c:v>
                </c:pt>
                <c:pt idx="28">
                  <c:v>39</c:v>
                </c:pt>
                <c:pt idx="29">
                  <c:v>26</c:v>
                </c:pt>
                <c:pt idx="30">
                  <c:v>43</c:v>
                </c:pt>
                <c:pt idx="31">
                  <c:v>57</c:v>
                </c:pt>
                <c:pt idx="32">
                  <c:v>61</c:v>
                </c:pt>
                <c:pt idx="33">
                  <c:v>76</c:v>
                </c:pt>
                <c:pt idx="34">
                  <c:v>72</c:v>
                </c:pt>
                <c:pt idx="35">
                  <c:v>149</c:v>
                </c:pt>
                <c:pt idx="36">
                  <c:v>286</c:v>
                </c:pt>
                <c:pt idx="37">
                  <c:v>163</c:v>
                </c:pt>
                <c:pt idx="38">
                  <c:v>402</c:v>
                </c:pt>
                <c:pt idx="39">
                  <c:v>518</c:v>
                </c:pt>
                <c:pt idx="40">
                  <c:v>276</c:v>
                </c:pt>
                <c:pt idx="41">
                  <c:v>405</c:v>
                </c:pt>
                <c:pt idx="42">
                  <c:v>320</c:v>
                </c:pt>
                <c:pt idx="43">
                  <c:v>403</c:v>
                </c:pt>
                <c:pt idx="44">
                  <c:v>454</c:v>
                </c:pt>
                <c:pt idx="45">
                  <c:v>869</c:v>
                </c:pt>
                <c:pt idx="46">
                  <c:v>527</c:v>
                </c:pt>
                <c:pt idx="47">
                  <c:v>650</c:v>
                </c:pt>
                <c:pt idx="48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6-4D46-B478-A0688F43B15B}"/>
            </c:ext>
          </c:extLst>
        </c:ser>
        <c:ser>
          <c:idx val="2"/>
          <c:order val="2"/>
          <c:tx>
            <c:strRef>
              <c:f>'2.1.7'!$D$5:$D$6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'2.1.7'!$A$8:$A$56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'2.1.7'!$D$8:$D$56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15</c:v>
                </c:pt>
                <c:pt idx="19">
                  <c:v>23</c:v>
                </c:pt>
                <c:pt idx="20">
                  <c:v>35</c:v>
                </c:pt>
                <c:pt idx="21">
                  <c:v>42</c:v>
                </c:pt>
                <c:pt idx="22">
                  <c:v>71</c:v>
                </c:pt>
                <c:pt idx="23">
                  <c:v>74</c:v>
                </c:pt>
                <c:pt idx="24">
                  <c:v>64</c:v>
                </c:pt>
                <c:pt idx="25">
                  <c:v>40</c:v>
                </c:pt>
                <c:pt idx="26">
                  <c:v>9</c:v>
                </c:pt>
                <c:pt idx="27">
                  <c:v>19</c:v>
                </c:pt>
                <c:pt idx="28">
                  <c:v>37</c:v>
                </c:pt>
                <c:pt idx="29">
                  <c:v>56</c:v>
                </c:pt>
                <c:pt idx="30">
                  <c:v>54</c:v>
                </c:pt>
                <c:pt idx="31">
                  <c:v>31</c:v>
                </c:pt>
                <c:pt idx="32">
                  <c:v>28</c:v>
                </c:pt>
                <c:pt idx="33">
                  <c:v>38</c:v>
                </c:pt>
                <c:pt idx="34">
                  <c:v>31</c:v>
                </c:pt>
                <c:pt idx="35">
                  <c:v>46</c:v>
                </c:pt>
                <c:pt idx="36">
                  <c:v>86</c:v>
                </c:pt>
                <c:pt idx="37">
                  <c:v>62</c:v>
                </c:pt>
                <c:pt idx="38">
                  <c:v>174</c:v>
                </c:pt>
                <c:pt idx="39">
                  <c:v>99</c:v>
                </c:pt>
                <c:pt idx="40">
                  <c:v>55</c:v>
                </c:pt>
                <c:pt idx="41">
                  <c:v>97</c:v>
                </c:pt>
                <c:pt idx="42">
                  <c:v>95</c:v>
                </c:pt>
                <c:pt idx="43">
                  <c:v>138</c:v>
                </c:pt>
                <c:pt idx="44">
                  <c:v>146</c:v>
                </c:pt>
                <c:pt idx="45">
                  <c:v>184</c:v>
                </c:pt>
                <c:pt idx="46">
                  <c:v>126</c:v>
                </c:pt>
                <c:pt idx="47">
                  <c:v>168</c:v>
                </c:pt>
                <c:pt idx="4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6-4D46-B478-A0688F43B15B}"/>
            </c:ext>
          </c:extLst>
        </c:ser>
        <c:ser>
          <c:idx val="3"/>
          <c:order val="3"/>
          <c:tx>
            <c:strRef>
              <c:f>'2.1.7'!$E$5:$E$6</c:f>
              <c:strCache>
                <c:ptCount val="2"/>
                <c:pt idx="0">
                  <c:v>Midibús</c:v>
                </c:pt>
              </c:strCache>
            </c:strRef>
          </c:tx>
          <c:invertIfNegative val="0"/>
          <c:cat>
            <c:numRef>
              <c:f>'2.1.7'!$A$8:$A$56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'2.1.7'!$E$8:$E$56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7</c:v>
                </c:pt>
                <c:pt idx="35">
                  <c:v>8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6-4D46-B478-A0688F43B15B}"/>
            </c:ext>
          </c:extLst>
        </c:ser>
        <c:ser>
          <c:idx val="4"/>
          <c:order val="4"/>
          <c:tx>
            <c:strRef>
              <c:f>'2.1.7'!$F$5:$F$6</c:f>
              <c:strCache>
                <c:ptCount val="2"/>
                <c:pt idx="0">
                  <c:v>Minibús</c:v>
                </c:pt>
              </c:strCache>
            </c:strRef>
          </c:tx>
          <c:invertIfNegative val="0"/>
          <c:cat>
            <c:numRef>
              <c:f>'2.1.7'!$A$8:$A$56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'2.1.7'!$F$8:$F$56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22</c:v>
                </c:pt>
                <c:pt idx="20">
                  <c:v>39</c:v>
                </c:pt>
                <c:pt idx="21">
                  <c:v>63</c:v>
                </c:pt>
                <c:pt idx="22">
                  <c:v>91</c:v>
                </c:pt>
                <c:pt idx="23">
                  <c:v>13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C6-4D46-B478-A0688F43B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021096"/>
        <c:axId val="215023448"/>
      </c:barChart>
      <c:catAx>
        <c:axId val="21502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215023448"/>
        <c:crosses val="autoZero"/>
        <c:auto val="1"/>
        <c:lblAlgn val="ctr"/>
        <c:lblOffset val="100"/>
        <c:noMultiLvlLbl val="0"/>
      </c:catAx>
      <c:valAx>
        <c:axId val="215023448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Centros</a:t>
                </a:r>
              </a:p>
            </c:rich>
          </c:tx>
          <c:layout>
            <c:manualLayout>
              <c:xMode val="edge"/>
              <c:yMode val="edge"/>
              <c:x val="5.1255476235149804E-3"/>
              <c:y val="0.226712959092849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5021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190977410415039"/>
          <c:y val="0.89901826225901693"/>
          <c:w val="0.60106454675167376"/>
          <c:h val="8.457144582692420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</a:t>
            </a:r>
            <a:r>
              <a:rPr lang="en-US" sz="1200"/>
              <a:t>Transporte Terrestre de Pasajeros, excepto por Ferrocarril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</a:t>
            </a:r>
            <a:r>
              <a:rPr lang="en-US" sz="1200" baseline="0"/>
              <a:t> </a:t>
            </a:r>
            <a:r>
              <a:rPr lang="en-US" sz="1200"/>
              <a:t>por Clase de Vehículo</a:t>
            </a:r>
            <a:r>
              <a:rPr lang="en-US" sz="1200" baseline="0"/>
              <a:t> 2017</a:t>
            </a:r>
            <a:endParaRPr lang="en-US" sz="1200"/>
          </a:p>
        </c:rich>
      </c:tx>
      <c:layout>
        <c:manualLayout>
          <c:xMode val="edge"/>
          <c:yMode val="edge"/>
          <c:x val="0.14574265592353042"/>
          <c:y val="4.625840251654862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563989901457633E-2"/>
          <c:y val="0.36158377989898444"/>
          <c:w val="0.35886008473425246"/>
          <c:h val="0.594343113572648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4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6F53-4511-8D40-1686EB5E37C5}"/>
              </c:ext>
            </c:extLst>
          </c:dPt>
          <c:dPt>
            <c:idx val="1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F53-4511-8D40-1686EB5E37C5}"/>
              </c:ext>
            </c:extLst>
          </c:dPt>
          <c:dPt>
            <c:idx val="2"/>
            <c:bubble3D val="0"/>
            <c:explosion val="14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6F53-4511-8D40-1686EB5E37C5}"/>
              </c:ext>
            </c:extLst>
          </c:dPt>
          <c:dPt>
            <c:idx val="3"/>
            <c:bubble3D val="0"/>
            <c:explosion val="14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F53-4511-8D40-1686EB5E37C5}"/>
              </c:ext>
            </c:extLst>
          </c:dPt>
          <c:dPt>
            <c:idx val="4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F53-4511-8D40-1686EB5E37C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986AB3F-2E37-4D23-9385-33993FEB0F0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53-4511-8D40-1686EB5E37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CD61F6-16E0-4E14-9158-C19A79E4ED8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53-4511-8D40-1686EB5E37C5}"/>
                </c:ext>
              </c:extLst>
            </c:dLbl>
            <c:dLbl>
              <c:idx val="2"/>
              <c:layout>
                <c:manualLayout>
                  <c:x val="-5.9829278755801747E-2"/>
                  <c:y val="-4.5163972062434582E-3"/>
                </c:manualLayout>
              </c:layout>
              <c:tx>
                <c:rich>
                  <a:bodyPr/>
                  <a:lstStyle/>
                  <a:p>
                    <a:fld id="{E9C635A8-6ECC-4803-BC72-BA8DF94C3A3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53-4511-8D40-1686EB5E37C5}"/>
                </c:ext>
              </c:extLst>
            </c:dLbl>
            <c:dLbl>
              <c:idx val="3"/>
              <c:layout>
                <c:manualLayout>
                  <c:x val="3.839129333277938E-2"/>
                  <c:y val="-2.7412809185515589E-2"/>
                </c:manualLayout>
              </c:layout>
              <c:tx>
                <c:rich>
                  <a:bodyPr/>
                  <a:lstStyle/>
                  <a:p>
                    <a:fld id="{D504A427-61F0-42A8-8CB2-9B8A901094A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53-4511-8D40-1686EB5E37C5}"/>
                </c:ext>
              </c:extLst>
            </c:dLbl>
            <c:dLbl>
              <c:idx val="4"/>
              <c:layout>
                <c:manualLayout>
                  <c:x val="7.9924121021503425E-2"/>
                  <c:y val="4.6585662176768697E-2"/>
                </c:manualLayout>
              </c:layout>
              <c:tx>
                <c:rich>
                  <a:bodyPr/>
                  <a:lstStyle/>
                  <a:p>
                    <a:fld id="{94F6D289-D80B-4266-A7BC-D8BC20C2F00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53-4511-8D40-1686EB5E3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'2.1.7'!$B$5:$F$6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'2.1.7'!$B$59:$F$59</c:f>
              <c:numCache>
                <c:formatCode>0.0</c:formatCode>
                <c:ptCount val="5"/>
                <c:pt idx="0">
                  <c:v>83.831215272047089</c:v>
                </c:pt>
                <c:pt idx="1">
                  <c:v>11.490711705268563</c:v>
                </c:pt>
                <c:pt idx="2">
                  <c:v>4.1022537639141037</c:v>
                </c:pt>
                <c:pt idx="3">
                  <c:v>0.2</c:v>
                </c:pt>
                <c:pt idx="4">
                  <c:v>0.43461517302085051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53-4511-8D40-1686EB5E3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27024901314482"/>
          <c:y val="0.32249086667484222"/>
          <c:w val="0.21265852156530421"/>
          <c:h val="0.50018501935038606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Año-Modelo</a:t>
            </a:r>
            <a:r>
              <a:rPr lang="es-ES" sz="1200" baseline="0"/>
              <a:t> 2017</a:t>
            </a:r>
            <a:endParaRPr lang="es-ES" sz="1200"/>
          </a:p>
        </c:rich>
      </c:tx>
      <c:layout>
        <c:manualLayout>
          <c:xMode val="edge"/>
          <c:yMode val="edge"/>
          <c:x val="0.216696640154089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31520032668198E-2"/>
          <c:y val="0.12037026621672292"/>
          <c:w val="0.88107793613383245"/>
          <c:h val="0.64463723284589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'2.1.8'!$B$5:$B$6</c:f>
              <c:strCache>
                <c:ptCount val="2"/>
                <c:pt idx="0">
                  <c:v>De Lujo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'2.1.8'!$A$8:$A$56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'2.1.8'!$B$8:$B$56</c:f>
              <c:numCache>
                <c:formatCode>#,##0</c:formatCode>
                <c:ptCount val="4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18</c:v>
                </c:pt>
                <c:pt idx="22">
                  <c:v>2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29</c:v>
                </c:pt>
                <c:pt idx="29">
                  <c:v>10</c:v>
                </c:pt>
                <c:pt idx="30">
                  <c:v>9</c:v>
                </c:pt>
                <c:pt idx="31">
                  <c:v>30</c:v>
                </c:pt>
                <c:pt idx="32">
                  <c:v>0</c:v>
                </c:pt>
                <c:pt idx="33">
                  <c:v>11</c:v>
                </c:pt>
                <c:pt idx="34">
                  <c:v>4</c:v>
                </c:pt>
                <c:pt idx="35">
                  <c:v>10</c:v>
                </c:pt>
                <c:pt idx="36">
                  <c:v>34</c:v>
                </c:pt>
                <c:pt idx="37">
                  <c:v>38</c:v>
                </c:pt>
                <c:pt idx="38">
                  <c:v>68</c:v>
                </c:pt>
                <c:pt idx="39">
                  <c:v>62</c:v>
                </c:pt>
                <c:pt idx="40">
                  <c:v>83</c:v>
                </c:pt>
                <c:pt idx="41">
                  <c:v>217</c:v>
                </c:pt>
                <c:pt idx="42">
                  <c:v>95</c:v>
                </c:pt>
                <c:pt idx="43">
                  <c:v>97</c:v>
                </c:pt>
                <c:pt idx="44">
                  <c:v>124</c:v>
                </c:pt>
                <c:pt idx="45">
                  <c:v>80</c:v>
                </c:pt>
                <c:pt idx="46">
                  <c:v>110</c:v>
                </c:pt>
                <c:pt idx="47">
                  <c:v>232</c:v>
                </c:pt>
                <c:pt idx="4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0-490C-838D-3FD6CC79D222}"/>
            </c:ext>
          </c:extLst>
        </c:ser>
        <c:ser>
          <c:idx val="1"/>
          <c:order val="1"/>
          <c:tx>
            <c:strRef>
              <c:f>'2.1.8'!$C$5:$C$6</c:f>
              <c:strCache>
                <c:ptCount val="2"/>
                <c:pt idx="0">
                  <c:v>Económico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'2.1.8'!$A$8:$A$56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'2.1.8'!$C$8:$C$56</c:f>
              <c:numCache>
                <c:formatCode>#,##0</c:formatCode>
                <c:ptCount val="49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16</c:v>
                </c:pt>
                <c:pt idx="6">
                  <c:v>9</c:v>
                </c:pt>
                <c:pt idx="7">
                  <c:v>115</c:v>
                </c:pt>
                <c:pt idx="8">
                  <c:v>154</c:v>
                </c:pt>
                <c:pt idx="9">
                  <c:v>234</c:v>
                </c:pt>
                <c:pt idx="10">
                  <c:v>311</c:v>
                </c:pt>
                <c:pt idx="11">
                  <c:v>338</c:v>
                </c:pt>
                <c:pt idx="12">
                  <c:v>268</c:v>
                </c:pt>
                <c:pt idx="13">
                  <c:v>121</c:v>
                </c:pt>
                <c:pt idx="14">
                  <c:v>201</c:v>
                </c:pt>
                <c:pt idx="15">
                  <c:v>297</c:v>
                </c:pt>
                <c:pt idx="16">
                  <c:v>213</c:v>
                </c:pt>
                <c:pt idx="17">
                  <c:v>93</c:v>
                </c:pt>
                <c:pt idx="18">
                  <c:v>115</c:v>
                </c:pt>
                <c:pt idx="19">
                  <c:v>168</c:v>
                </c:pt>
                <c:pt idx="20">
                  <c:v>391</c:v>
                </c:pt>
                <c:pt idx="21">
                  <c:v>689</c:v>
                </c:pt>
                <c:pt idx="22">
                  <c:v>928</c:v>
                </c:pt>
                <c:pt idx="23">
                  <c:v>1078</c:v>
                </c:pt>
                <c:pt idx="24">
                  <c:v>952</c:v>
                </c:pt>
                <c:pt idx="25">
                  <c:v>358</c:v>
                </c:pt>
                <c:pt idx="26">
                  <c:v>131</c:v>
                </c:pt>
                <c:pt idx="27">
                  <c:v>347</c:v>
                </c:pt>
                <c:pt idx="28">
                  <c:v>626</c:v>
                </c:pt>
                <c:pt idx="29">
                  <c:v>602</c:v>
                </c:pt>
                <c:pt idx="30">
                  <c:v>1591</c:v>
                </c:pt>
                <c:pt idx="31">
                  <c:v>2411</c:v>
                </c:pt>
                <c:pt idx="32">
                  <c:v>1606</c:v>
                </c:pt>
                <c:pt idx="33">
                  <c:v>2279</c:v>
                </c:pt>
                <c:pt idx="34">
                  <c:v>1459</c:v>
                </c:pt>
                <c:pt idx="35">
                  <c:v>1671</c:v>
                </c:pt>
                <c:pt idx="36">
                  <c:v>1619</c:v>
                </c:pt>
                <c:pt idx="37">
                  <c:v>1349</c:v>
                </c:pt>
                <c:pt idx="38">
                  <c:v>1352</c:v>
                </c:pt>
                <c:pt idx="39">
                  <c:v>981</c:v>
                </c:pt>
                <c:pt idx="40">
                  <c:v>357</c:v>
                </c:pt>
                <c:pt idx="41">
                  <c:v>954</c:v>
                </c:pt>
                <c:pt idx="42">
                  <c:v>956</c:v>
                </c:pt>
                <c:pt idx="43">
                  <c:v>961</c:v>
                </c:pt>
                <c:pt idx="44">
                  <c:v>1140</c:v>
                </c:pt>
                <c:pt idx="45">
                  <c:v>1160</c:v>
                </c:pt>
                <c:pt idx="46">
                  <c:v>1079</c:v>
                </c:pt>
                <c:pt idx="47">
                  <c:v>1269</c:v>
                </c:pt>
                <c:pt idx="48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0-490C-838D-3FD6CC79D222}"/>
            </c:ext>
          </c:extLst>
        </c:ser>
        <c:ser>
          <c:idx val="2"/>
          <c:order val="2"/>
          <c:tx>
            <c:strRef>
              <c:f>'2.1.8'!$D$5:$D$6</c:f>
              <c:strCache>
                <c:ptCount val="2"/>
                <c:pt idx="0">
                  <c:v>Ejecutivo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'2.1.8'!$A$8:$A$56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'2.1.8'!$D$8:$D$56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6</c:v>
                </c:pt>
                <c:pt idx="36">
                  <c:v>23</c:v>
                </c:pt>
                <c:pt idx="37">
                  <c:v>6</c:v>
                </c:pt>
                <c:pt idx="38">
                  <c:v>18</c:v>
                </c:pt>
                <c:pt idx="39">
                  <c:v>0</c:v>
                </c:pt>
                <c:pt idx="40">
                  <c:v>0</c:v>
                </c:pt>
                <c:pt idx="41">
                  <c:v>167</c:v>
                </c:pt>
                <c:pt idx="42">
                  <c:v>74</c:v>
                </c:pt>
                <c:pt idx="43">
                  <c:v>18</c:v>
                </c:pt>
                <c:pt idx="44">
                  <c:v>3</c:v>
                </c:pt>
                <c:pt idx="45">
                  <c:v>9</c:v>
                </c:pt>
                <c:pt idx="46">
                  <c:v>30</c:v>
                </c:pt>
                <c:pt idx="47">
                  <c:v>9</c:v>
                </c:pt>
                <c:pt idx="48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0-490C-838D-3FD6CC79D222}"/>
            </c:ext>
          </c:extLst>
        </c:ser>
        <c:ser>
          <c:idx val="3"/>
          <c:order val="3"/>
          <c:tx>
            <c:strRef>
              <c:f>'2.1.8'!$E$5:$E$6</c:f>
              <c:strCache>
                <c:ptCount val="2"/>
                <c:pt idx="0">
                  <c:v>Mixto</c:v>
                </c:pt>
              </c:strCache>
            </c:strRef>
          </c:tx>
          <c:invertIfNegative val="0"/>
          <c:cat>
            <c:numRef>
              <c:f>'2.1.8'!$A$8:$A$56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'2.1.8'!$E$8:$E$56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8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0-490C-838D-3FD6CC79D222}"/>
            </c:ext>
          </c:extLst>
        </c:ser>
        <c:ser>
          <c:idx val="4"/>
          <c:order val="4"/>
          <c:tx>
            <c:strRef>
              <c:f>'2.1.8'!$F$5:$F$6</c:f>
              <c:strCache>
                <c:ptCount val="2"/>
                <c:pt idx="0">
                  <c:v>Primera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'2.1.8'!$A$8:$A$56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'2.1.8'!$F$8:$F$56</c:f>
              <c:numCache>
                <c:formatCode>#,##0</c:formatCode>
                <c:ptCount val="4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9</c:v>
                </c:pt>
                <c:pt idx="12">
                  <c:v>16</c:v>
                </c:pt>
                <c:pt idx="13">
                  <c:v>2</c:v>
                </c:pt>
                <c:pt idx="14">
                  <c:v>19</c:v>
                </c:pt>
                <c:pt idx="15">
                  <c:v>30</c:v>
                </c:pt>
                <c:pt idx="16">
                  <c:v>26</c:v>
                </c:pt>
                <c:pt idx="17">
                  <c:v>13</c:v>
                </c:pt>
                <c:pt idx="18">
                  <c:v>29</c:v>
                </c:pt>
                <c:pt idx="19">
                  <c:v>43</c:v>
                </c:pt>
                <c:pt idx="20">
                  <c:v>126</c:v>
                </c:pt>
                <c:pt idx="21">
                  <c:v>200</c:v>
                </c:pt>
                <c:pt idx="22">
                  <c:v>300</c:v>
                </c:pt>
                <c:pt idx="23">
                  <c:v>458</c:v>
                </c:pt>
                <c:pt idx="24">
                  <c:v>163</c:v>
                </c:pt>
                <c:pt idx="25">
                  <c:v>50</c:v>
                </c:pt>
                <c:pt idx="26">
                  <c:v>25</c:v>
                </c:pt>
                <c:pt idx="27">
                  <c:v>92</c:v>
                </c:pt>
                <c:pt idx="28">
                  <c:v>95</c:v>
                </c:pt>
                <c:pt idx="29">
                  <c:v>141</c:v>
                </c:pt>
                <c:pt idx="30">
                  <c:v>288</c:v>
                </c:pt>
                <c:pt idx="31">
                  <c:v>305</c:v>
                </c:pt>
                <c:pt idx="32">
                  <c:v>161</c:v>
                </c:pt>
                <c:pt idx="33">
                  <c:v>257</c:v>
                </c:pt>
                <c:pt idx="34">
                  <c:v>229</c:v>
                </c:pt>
                <c:pt idx="35">
                  <c:v>298</c:v>
                </c:pt>
                <c:pt idx="36">
                  <c:v>521</c:v>
                </c:pt>
                <c:pt idx="37">
                  <c:v>488</c:v>
                </c:pt>
                <c:pt idx="38">
                  <c:v>851</c:v>
                </c:pt>
                <c:pt idx="39">
                  <c:v>550</c:v>
                </c:pt>
                <c:pt idx="40">
                  <c:v>294</c:v>
                </c:pt>
                <c:pt idx="41">
                  <c:v>627</c:v>
                </c:pt>
                <c:pt idx="42">
                  <c:v>570</c:v>
                </c:pt>
                <c:pt idx="43">
                  <c:v>520</c:v>
                </c:pt>
                <c:pt idx="44">
                  <c:v>588</c:v>
                </c:pt>
                <c:pt idx="45">
                  <c:v>552</c:v>
                </c:pt>
                <c:pt idx="46">
                  <c:v>219</c:v>
                </c:pt>
                <c:pt idx="47">
                  <c:v>929</c:v>
                </c:pt>
                <c:pt idx="48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0-490C-838D-3FD6CC79D222}"/>
            </c:ext>
          </c:extLst>
        </c:ser>
        <c:ser>
          <c:idx val="5"/>
          <c:order val="5"/>
          <c:tx>
            <c:strRef>
              <c:f>'2.1.8'!$G$5:$G$6</c:f>
              <c:strCache>
                <c:ptCount val="2"/>
                <c:pt idx="0">
                  <c:v>TTPPA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'2.1.8'!$A$8:$A$56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'2.1.8'!$G$8:$G$56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18</c:v>
                </c:pt>
                <c:pt idx="22">
                  <c:v>38</c:v>
                </c:pt>
                <c:pt idx="23">
                  <c:v>98</c:v>
                </c:pt>
                <c:pt idx="24">
                  <c:v>109</c:v>
                </c:pt>
                <c:pt idx="25">
                  <c:v>70</c:v>
                </c:pt>
                <c:pt idx="26">
                  <c:v>23</c:v>
                </c:pt>
                <c:pt idx="27">
                  <c:v>40</c:v>
                </c:pt>
                <c:pt idx="28">
                  <c:v>61</c:v>
                </c:pt>
                <c:pt idx="29">
                  <c:v>67</c:v>
                </c:pt>
                <c:pt idx="30">
                  <c:v>87</c:v>
                </c:pt>
                <c:pt idx="31">
                  <c:v>95</c:v>
                </c:pt>
                <c:pt idx="32">
                  <c:v>97</c:v>
                </c:pt>
                <c:pt idx="33">
                  <c:v>119</c:v>
                </c:pt>
                <c:pt idx="34">
                  <c:v>107</c:v>
                </c:pt>
                <c:pt idx="35">
                  <c:v>195</c:v>
                </c:pt>
                <c:pt idx="36">
                  <c:v>373</c:v>
                </c:pt>
                <c:pt idx="37">
                  <c:v>228</c:v>
                </c:pt>
                <c:pt idx="38">
                  <c:v>577</c:v>
                </c:pt>
                <c:pt idx="39">
                  <c:v>624</c:v>
                </c:pt>
                <c:pt idx="40">
                  <c:v>331</c:v>
                </c:pt>
                <c:pt idx="41">
                  <c:v>499</c:v>
                </c:pt>
                <c:pt idx="42">
                  <c:v>451</c:v>
                </c:pt>
                <c:pt idx="43">
                  <c:v>547</c:v>
                </c:pt>
                <c:pt idx="44">
                  <c:v>612</c:v>
                </c:pt>
                <c:pt idx="45">
                  <c:v>1066</c:v>
                </c:pt>
                <c:pt idx="46">
                  <c:v>692</c:v>
                </c:pt>
                <c:pt idx="47">
                  <c:v>847</c:v>
                </c:pt>
                <c:pt idx="48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0-490C-838D-3FD6CC79D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121624"/>
        <c:axId val="217122016"/>
      </c:barChart>
      <c:catAx>
        <c:axId val="21712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217122016"/>
        <c:crosses val="autoZero"/>
        <c:auto val="1"/>
        <c:lblAlgn val="ctr"/>
        <c:lblOffset val="100"/>
        <c:noMultiLvlLbl val="0"/>
      </c:catAx>
      <c:valAx>
        <c:axId val="217122016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7121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84989339132785"/>
          <c:y val="0.91231439820022497"/>
          <c:w val="0.65124226877545055"/>
          <c:h val="8.371710292970152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 </a:t>
            </a:r>
          </a:p>
          <a:p>
            <a:pPr>
              <a:defRPr lang="es-ES" sz="1050"/>
            </a:pPr>
            <a:r>
              <a:rPr lang="es-ES" sz="1050"/>
              <a:t>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2017</a:t>
            </a:r>
          </a:p>
        </c:rich>
      </c:tx>
      <c:layout>
        <c:manualLayout>
          <c:xMode val="edge"/>
          <c:yMode val="edge"/>
          <c:x val="0.14112510936132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2987751531067"/>
          <c:y val="0.28472222222222232"/>
          <c:w val="0.42777777777777976"/>
          <c:h val="0.71296296296295858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0A6A-499B-AAAC-7ADE10FA6F8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0A6A-499B-AAAC-7ADE10FA6F8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A6A-499B-AAAC-7ADE10FA6F8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A6A-499B-AAAC-7ADE10FA6F8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9-0A6A-499B-AAAC-7ADE10FA6F83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A6A-499B-AAAC-7ADE10FA6F83}"/>
              </c:ext>
            </c:extLst>
          </c:dPt>
          <c:dLbls>
            <c:dLbl>
              <c:idx val="0"/>
              <c:layout>
                <c:manualLayout>
                  <c:x val="5.7573490813648293E-2"/>
                  <c:y val="6.9655876348789737E-3"/>
                </c:manualLayout>
              </c:layout>
              <c:tx>
                <c:rich>
                  <a:bodyPr/>
                  <a:lstStyle/>
                  <a:p>
                    <a:fld id="{D398F9CA-248C-4316-9CA7-A16545A7F10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6A-499B-AAAC-7ADE10FA6F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62F9C8-7598-4651-8118-B78DF4D8C95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6A-499B-AAAC-7ADE10FA6F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331118-0402-4324-8139-1DB9441FD3E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6A-499B-AAAC-7ADE10FA6F8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D0ABEB0-51EE-42A5-858C-649068EE5E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6A-499B-AAAC-7ADE10FA6F8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535A2DC-3E80-454E-9B1B-4A5EEC05042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6A-499B-AAAC-7ADE10FA6F8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574233-3922-43C4-BCB1-1158438F850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A6A-499B-AAAC-7ADE10FA6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'2.1.8'!$B$5:$G$5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TTPPA</c:v>
                </c:pt>
              </c:strCache>
            </c:strRef>
          </c:cat>
          <c:val>
            <c:numRef>
              <c:f>'2.1.8'!$B$59:$G$59</c:f>
              <c:numCache>
                <c:formatCode>#,##0.0</c:formatCode>
                <c:ptCount val="6"/>
                <c:pt idx="0">
                  <c:v>2.5820175679888502</c:v>
                </c:pt>
                <c:pt idx="1">
                  <c:v>61.48796097632539</c:v>
                </c:pt>
                <c:pt idx="2">
                  <c:v>1.1000000000000001</c:v>
                </c:pt>
                <c:pt idx="3">
                  <c:v>0.17237901377198292</c:v>
                </c:pt>
                <c:pt idx="4">
                  <c:v>19.187251288258054</c:v>
                </c:pt>
                <c:pt idx="5">
                  <c:v>15.405915901047111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6A-499B-AAAC-7ADE10FA6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529243219597536"/>
          <c:y val="0.29051509186351704"/>
          <c:w val="0.22260608048993874"/>
          <c:h val="0.60717774861475637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Permisionarios por Tipo de Persona 2017</a:t>
            </a:r>
          </a:p>
        </c:rich>
      </c:tx>
      <c:layout>
        <c:manualLayout>
          <c:xMode val="edge"/>
          <c:yMode val="edge"/>
          <c:x val="0.20805515668937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57279283168158"/>
          <c:y val="0.12084499854184894"/>
          <c:w val="0.8823883402264654"/>
          <c:h val="0.64245718506133276"/>
        </c:manualLayout>
      </c:layout>
      <c:lineChart>
        <c:grouping val="standard"/>
        <c:varyColors val="0"/>
        <c:ser>
          <c:idx val="0"/>
          <c:order val="0"/>
          <c:tx>
            <c:strRef>
              <c:f>'2.2.1'!$B$7:$B$8</c:f>
              <c:strCache>
                <c:ptCount val="2"/>
                <c:pt idx="0">
                  <c:v>Personas Físicas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0-C970-45BD-9F52-FBA8F088F530}"/>
              </c:ext>
            </c:extLst>
          </c:dPt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'2.2.1'!$B$10:$B$41</c:f>
              <c:numCache>
                <c:formatCode>#,##0</c:formatCode>
                <c:ptCount val="32"/>
                <c:pt idx="0">
                  <c:v>1</c:v>
                </c:pt>
                <c:pt idx="1">
                  <c:v>38</c:v>
                </c:pt>
                <c:pt idx="2">
                  <c:v>1</c:v>
                </c:pt>
                <c:pt idx="3">
                  <c:v>37</c:v>
                </c:pt>
                <c:pt idx="4">
                  <c:v>77</c:v>
                </c:pt>
                <c:pt idx="5">
                  <c:v>3</c:v>
                </c:pt>
                <c:pt idx="6">
                  <c:v>1057</c:v>
                </c:pt>
                <c:pt idx="7">
                  <c:v>55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17</c:v>
                </c:pt>
                <c:pt idx="12">
                  <c:v>8</c:v>
                </c:pt>
                <c:pt idx="13">
                  <c:v>10</c:v>
                </c:pt>
                <c:pt idx="14">
                  <c:v>54</c:v>
                </c:pt>
                <c:pt idx="15">
                  <c:v>118</c:v>
                </c:pt>
                <c:pt idx="16">
                  <c:v>4</c:v>
                </c:pt>
                <c:pt idx="17">
                  <c:v>1</c:v>
                </c:pt>
                <c:pt idx="18">
                  <c:v>13</c:v>
                </c:pt>
                <c:pt idx="19">
                  <c:v>17</c:v>
                </c:pt>
                <c:pt idx="20">
                  <c:v>21</c:v>
                </c:pt>
                <c:pt idx="21">
                  <c:v>45</c:v>
                </c:pt>
                <c:pt idx="22">
                  <c:v>1</c:v>
                </c:pt>
                <c:pt idx="23">
                  <c:v>21</c:v>
                </c:pt>
                <c:pt idx="24">
                  <c:v>79</c:v>
                </c:pt>
                <c:pt idx="25">
                  <c:v>56</c:v>
                </c:pt>
                <c:pt idx="26">
                  <c:v>5</c:v>
                </c:pt>
                <c:pt idx="27">
                  <c:v>20</c:v>
                </c:pt>
                <c:pt idx="28">
                  <c:v>3</c:v>
                </c:pt>
                <c:pt idx="29">
                  <c:v>39</c:v>
                </c:pt>
                <c:pt idx="30">
                  <c:v>2</c:v>
                </c:pt>
                <c:pt idx="3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0-45BD-9F52-FBA8F088F530}"/>
            </c:ext>
          </c:extLst>
        </c:ser>
        <c:ser>
          <c:idx val="1"/>
          <c:order val="1"/>
          <c:tx>
            <c:strRef>
              <c:f>'2.2.1'!$C$7:$C$8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'2.2.1'!$C$10:$C$41</c:f>
              <c:numCache>
                <c:formatCode>#,##0</c:formatCode>
                <c:ptCount val="32"/>
                <c:pt idx="0">
                  <c:v>8</c:v>
                </c:pt>
                <c:pt idx="1">
                  <c:v>48</c:v>
                </c:pt>
                <c:pt idx="2">
                  <c:v>16</c:v>
                </c:pt>
                <c:pt idx="3">
                  <c:v>9</c:v>
                </c:pt>
                <c:pt idx="4">
                  <c:v>121</c:v>
                </c:pt>
                <c:pt idx="5">
                  <c:v>25</c:v>
                </c:pt>
                <c:pt idx="6">
                  <c:v>256</c:v>
                </c:pt>
                <c:pt idx="7">
                  <c:v>58</c:v>
                </c:pt>
                <c:pt idx="8">
                  <c:v>8</c:v>
                </c:pt>
                <c:pt idx="9">
                  <c:v>20</c:v>
                </c:pt>
                <c:pt idx="10">
                  <c:v>64</c:v>
                </c:pt>
                <c:pt idx="11">
                  <c:v>56</c:v>
                </c:pt>
                <c:pt idx="12">
                  <c:v>27</c:v>
                </c:pt>
                <c:pt idx="13">
                  <c:v>25</c:v>
                </c:pt>
                <c:pt idx="14">
                  <c:v>103</c:v>
                </c:pt>
                <c:pt idx="15">
                  <c:v>51</c:v>
                </c:pt>
                <c:pt idx="16">
                  <c:v>25</c:v>
                </c:pt>
                <c:pt idx="17">
                  <c:v>26</c:v>
                </c:pt>
                <c:pt idx="18">
                  <c:v>58</c:v>
                </c:pt>
                <c:pt idx="19">
                  <c:v>81</c:v>
                </c:pt>
                <c:pt idx="20">
                  <c:v>84</c:v>
                </c:pt>
                <c:pt idx="21">
                  <c:v>34</c:v>
                </c:pt>
                <c:pt idx="22">
                  <c:v>27</c:v>
                </c:pt>
                <c:pt idx="23">
                  <c:v>34</c:v>
                </c:pt>
                <c:pt idx="24">
                  <c:v>54</c:v>
                </c:pt>
                <c:pt idx="25">
                  <c:v>17</c:v>
                </c:pt>
                <c:pt idx="26">
                  <c:v>54</c:v>
                </c:pt>
                <c:pt idx="27">
                  <c:v>20</c:v>
                </c:pt>
                <c:pt idx="28">
                  <c:v>15</c:v>
                </c:pt>
                <c:pt idx="29">
                  <c:v>65</c:v>
                </c:pt>
                <c:pt idx="30">
                  <c:v>19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0-45BD-9F52-FBA8F088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123976"/>
        <c:axId val="217124368"/>
      </c:lineChart>
      <c:catAx>
        <c:axId val="217123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217124368"/>
        <c:crosses val="autoZero"/>
        <c:auto val="1"/>
        <c:lblAlgn val="ctr"/>
        <c:lblOffset val="100"/>
        <c:noMultiLvlLbl val="0"/>
      </c:catAx>
      <c:valAx>
        <c:axId val="217124368"/>
        <c:scaling>
          <c:orientation val="minMax"/>
          <c:max val="12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>
            <c:manualLayout>
              <c:xMode val="edge"/>
              <c:yMode val="edge"/>
              <c:x val="9.4972876626016247E-3"/>
              <c:y val="0.2522014435695537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712397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10293707927158"/>
          <c:y val="0.9116531787693205"/>
          <c:w val="0.48410214789437678"/>
          <c:h val="7.7338438296870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</a:t>
            </a:r>
            <a:r>
              <a:rPr lang="en-US" sz="1200" baseline="0"/>
              <a:t>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 por Tipo</a:t>
            </a:r>
            <a:r>
              <a:rPr lang="en-US" sz="1200" baseline="0"/>
              <a:t> de Persona 2017</a:t>
            </a:r>
            <a:endParaRPr lang="en-US" sz="1200"/>
          </a:p>
        </c:rich>
      </c:tx>
      <c:layout>
        <c:manualLayout>
          <c:xMode val="edge"/>
          <c:yMode val="edge"/>
          <c:x val="0.14299776129940889"/>
          <c:y val="4.6000520457183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6445356282204"/>
          <c:y val="0.2594025853272009"/>
          <c:w val="0.39555830333244107"/>
          <c:h val="0.73613295926691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7302-4F53-BD50-928847E9FA8C}"/>
              </c:ext>
            </c:extLst>
          </c:dPt>
          <c:dPt>
            <c:idx val="1"/>
            <c:bubble3D val="0"/>
            <c:explosion val="15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302-4F53-BD50-928847E9FA8C}"/>
              </c:ext>
            </c:extLst>
          </c:dPt>
          <c:dLbls>
            <c:dLbl>
              <c:idx val="0"/>
              <c:layout>
                <c:manualLayout>
                  <c:x val="-0.10394452406058141"/>
                  <c:y val="-3.1848763329405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2-4F53-BD50-928847E9FA8C}"/>
                </c:ext>
              </c:extLst>
            </c:dLbl>
            <c:dLbl>
              <c:idx val="1"/>
              <c:layout>
                <c:manualLayout>
                  <c:x val="0.10187000924821568"/>
                  <c:y val="1.95207992818859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2-4F53-BD50-928847E9F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'2.2.1'!$B$44:$C$44</c:f>
              <c:numCache>
                <c:formatCode>0</c:formatCode>
                <c:ptCount val="2"/>
                <c:pt idx="0">
                  <c:v>54.732142857142854</c:v>
                </c:pt>
                <c:pt idx="1">
                  <c:v>45.267857142857146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2-4F53-BD50-928847E9F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708864625006063"/>
          <c:y val="0.41618928780056813"/>
          <c:w val="0.26868727774283102"/>
          <c:h val="0.26050928782159427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Estructura Empresarial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excepto por Ferrocarril </a:t>
            </a:r>
            <a:r>
              <a:rPr lang="en-US" sz="1200" baseline="0"/>
              <a:t>2017</a:t>
            </a:r>
            <a:endParaRPr lang="en-US" sz="1200"/>
          </a:p>
        </c:rich>
      </c:tx>
      <c:layout>
        <c:manualLayout>
          <c:xMode val="edge"/>
          <c:yMode val="edge"/>
          <c:x val="0.15035431486390335"/>
          <c:y val="1.97760776860296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69646941752566E-2"/>
          <c:y val="0.16143648879589975"/>
          <c:w val="0.86105728981818164"/>
          <c:h val="0.6456531057962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6.4698760195149134E-3"/>
                  <c:y val="1.21703853955376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0-4A6D-98FA-A38CDA12F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'2.3.1'!$C$9:$C$15</c:f>
              <c:numCache>
                <c:formatCode>#,##0</c:formatCode>
                <c:ptCount val="7"/>
                <c:pt idx="0">
                  <c:v>2177</c:v>
                </c:pt>
                <c:pt idx="2">
                  <c:v>486</c:v>
                </c:pt>
                <c:pt idx="4">
                  <c:v>219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0-4A6D-98FA-A38CDA12FFC0}"/>
            </c:ext>
          </c:extLst>
        </c:ser>
        <c:ser>
          <c:idx val="1"/>
          <c:order val="1"/>
          <c:tx>
            <c:strRef>
              <c:f>'2.3.1'!$E$6:$E$7</c:f>
              <c:strCache>
                <c:ptCount val="2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8.11359026369168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20-4A6D-98FA-A38CDA12F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'2.3.1'!$E$9:$E$15</c:f>
              <c:numCache>
                <c:formatCode>#,##0</c:formatCode>
                <c:ptCount val="7"/>
                <c:pt idx="0">
                  <c:v>3526</c:v>
                </c:pt>
                <c:pt idx="2">
                  <c:v>6933</c:v>
                </c:pt>
                <c:pt idx="4">
                  <c:v>11855</c:v>
                </c:pt>
                <c:pt idx="6">
                  <c:v>32217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0-4A6D-98FA-A38CDA12FF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124760"/>
        <c:axId val="227953872"/>
      </c:barChart>
      <c:catAx>
        <c:axId val="21712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50" b="1"/>
            </a:pPr>
            <a:endParaRPr lang="es-MX"/>
          </a:p>
        </c:txPr>
        <c:crossAx val="227953872"/>
        <c:crosses val="autoZero"/>
        <c:auto val="1"/>
        <c:lblAlgn val="ctr"/>
        <c:lblOffset val="100"/>
        <c:noMultiLvlLbl val="0"/>
      </c:catAx>
      <c:valAx>
        <c:axId val="227953872"/>
        <c:scaling>
          <c:orientation val="minMax"/>
          <c:max val="3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7124760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6935673130316207"/>
          <c:y val="0.93026720544313302"/>
          <c:w val="0.50304899275408099"/>
          <c:h val="6.674203443570847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n-US" sz="1100" b="1" i="0" baseline="0"/>
              <a:t>Empresas del Transporte Terrestre de Pasajeros,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excepto por Ferrocarril</a:t>
            </a:r>
            <a:r>
              <a:rPr lang="es-ES" sz="1100" b="1" i="0" baseline="0"/>
              <a:t> </a:t>
            </a:r>
            <a:r>
              <a:rPr lang="en-US" sz="1100" b="1" i="0" baseline="0"/>
              <a:t>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Participación en la Estructura Empresarial 2017</a:t>
            </a:r>
            <a:endParaRPr lang="es-ES" sz="900"/>
          </a:p>
        </c:rich>
      </c:tx>
      <c:layout>
        <c:manualLayout>
          <c:xMode val="edge"/>
          <c:yMode val="edge"/>
          <c:x val="0.175995210623137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085544270559684E-2"/>
          <c:y val="0.23998441774287185"/>
          <c:w val="0.45744675284696273"/>
          <c:h val="0.75613046861007638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62B-4459-B1C4-13C467BD60D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562B-4459-B1C4-13C467BD60D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562B-4459-B1C4-13C467BD60D1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562B-4459-B1C4-13C467BD60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562B-4459-B1C4-13C467BD60D1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62B-4459-B1C4-13C467BD60D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2345821-F3CE-4DCF-998C-532837607F9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62B-4459-B1C4-13C467BD60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2B-4459-B1C4-13C467BD60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5C3886-616E-4696-8333-087A9A6EB6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62B-4459-B1C4-13C467BD60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2B-4459-B1C4-13C467BD60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7D8675E-92E0-41C8-BFCD-02D5F8B2BEE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62B-4459-B1C4-13C467BD60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2B-4459-B1C4-13C467BD60D1}"/>
                </c:ext>
              </c:extLst>
            </c:dLbl>
            <c:dLbl>
              <c:idx val="6"/>
              <c:layout>
                <c:manualLayout>
                  <c:x val="9.6797387644332086E-2"/>
                  <c:y val="2.480764525211434E-2"/>
                </c:manualLayout>
              </c:layout>
              <c:tx>
                <c:rich>
                  <a:bodyPr/>
                  <a:lstStyle/>
                  <a:p>
                    <a:fld id="{E5200A38-F5C1-473C-A3BF-89509DBACC5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62B-4459-B1C4-13C467BD60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'2.3.1'!$D$9:$D$15</c:f>
              <c:numCache>
                <c:formatCode>0.0</c:formatCode>
                <c:ptCount val="7"/>
                <c:pt idx="0">
                  <c:v>72.542485838053977</c:v>
                </c:pt>
                <c:pt idx="2">
                  <c:v>16.1946017994002</c:v>
                </c:pt>
                <c:pt idx="4">
                  <c:v>7.2975674775074983</c:v>
                </c:pt>
                <c:pt idx="6">
                  <c:v>3.9653448850383204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2B-4459-B1C4-13C467BD60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88076352713362"/>
          <c:y val="0.39588771117039545"/>
          <c:w val="0.28179404545809317"/>
          <c:h val="0.34508212937814037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Vehículos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r>
              <a: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050"/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Participación</a:t>
            </a:r>
            <a:r>
              <a:rPr lang="en-US" sz="1050" baseline="0"/>
              <a:t> en </a:t>
            </a:r>
            <a:r>
              <a:rPr lang="en-US" sz="1050"/>
              <a:t>la Estructura Empresarial 2017</a:t>
            </a:r>
          </a:p>
        </c:rich>
      </c:tx>
      <c:layout>
        <c:manualLayout>
          <c:xMode val="edge"/>
          <c:yMode val="edge"/>
          <c:x val="0.1903346692389177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753250756959801E-2"/>
          <c:y val="0.24026401391523017"/>
          <c:w val="0.45593192732836646"/>
          <c:h val="0.75973598608476989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9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19B9-4DC1-A233-CEE50428A755}"/>
              </c:ext>
            </c:extLst>
          </c:dPt>
          <c:dPt>
            <c:idx val="2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9B9-4DC1-A233-CEE50428A755}"/>
              </c:ext>
            </c:extLst>
          </c:dPt>
          <c:dPt>
            <c:idx val="4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9B9-4DC1-A233-CEE50428A755}"/>
              </c:ext>
            </c:extLst>
          </c:dPt>
          <c:dPt>
            <c:idx val="6"/>
            <c:bubble3D val="0"/>
            <c:explosion val="1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9B9-4DC1-A233-CEE50428A75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514765B-2697-4E06-A2C1-37D8E45EFB0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B9-4DC1-A233-CEE50428A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B9-4DC1-A233-CEE50428A7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BBDB4D-F06B-4936-BE7D-61ABEC99A06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B9-4DC1-A233-CEE50428A7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B9-4DC1-A233-CEE50428A75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D431E82-BE9A-4C88-9230-808325DB30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B9-4DC1-A233-CEE50428A7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B9-4DC1-A233-CEE50428A75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36410D1-57C1-4ECB-BA3E-A6C010D0117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B9-4DC1-A233-CEE50428A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'2.3.1'!$F$9:$F$15</c:f>
              <c:numCache>
                <c:formatCode>0.0</c:formatCode>
                <c:ptCount val="7"/>
                <c:pt idx="0">
                  <c:v>6.4660468357448053</c:v>
                </c:pt>
                <c:pt idx="2">
                  <c:v>12.713869175331464</c:v>
                </c:pt>
                <c:pt idx="4">
                  <c:v>21.739927747519761</c:v>
                </c:pt>
                <c:pt idx="6">
                  <c:v>59.080156241403969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9-4DC1-A233-CEE50428A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836242344706909"/>
          <c:y val="0.40682438570596474"/>
          <c:w val="0.27772651808974702"/>
          <c:h val="0.332738736896715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Demanda Atendida en Pasajeros Transportados </a:t>
            </a:r>
          </a:p>
          <a:p>
            <a:pPr>
              <a:defRPr lang="es-ES" sz="1400"/>
            </a:pPr>
            <a:r>
              <a:rPr lang="en-US" sz="1400"/>
              <a:t>por modalidad de servicio 2017</a:t>
            </a:r>
          </a:p>
        </c:rich>
      </c:tx>
      <c:layout>
        <c:manualLayout>
          <c:xMode val="edge"/>
          <c:yMode val="edge"/>
          <c:x val="0.15352237270617103"/>
          <c:y val="3.2425489196812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170446248471804E-2"/>
          <c:y val="0.2644496480946148"/>
          <c:w val="0.47979590635048891"/>
          <c:h val="0.6658789813435525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plosion val="11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368-4BA0-80BD-DA8F98A2CF29}"/>
              </c:ext>
            </c:extLst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A368-4BA0-80BD-DA8F98A2CF29}"/>
              </c:ext>
            </c:extLst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A368-4BA0-80BD-DA8F98A2CF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A368-4BA0-80BD-DA8F98A2CF29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9-A368-4BA0-80BD-DA8F98A2CF29}"/>
              </c:ext>
            </c:extLst>
          </c:dPt>
          <c:dPt>
            <c:idx val="5"/>
            <c:bubble3D val="0"/>
            <c:explosion val="17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A368-4BA0-80BD-DA8F98A2CF2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5F67FAD-EA3A-4F61-81F3-6CA203A27B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368-4BA0-80BD-DA8F98A2CF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72.4%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68-4BA0-80BD-DA8F98A2CF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D43D61-4044-4634-A566-FBBBCE4DDFB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368-4BA0-80BD-DA8F98A2CF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B9FDD7-9F41-4EF6-A445-C3C2F9A39E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368-4BA0-80BD-DA8F98A2CF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639BF1-A65B-4F59-B30B-9B1E29D724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68-4BA0-80BD-DA8F98A2CF29}"/>
                </c:ext>
              </c:extLst>
            </c:dLbl>
            <c:dLbl>
              <c:idx val="5"/>
              <c:layout>
                <c:manualLayout>
                  <c:x val="-2.5584133133372256E-2"/>
                  <c:y val="-1.1018460754421882E-2"/>
                </c:manualLayout>
              </c:layout>
              <c:tx>
                <c:rich>
                  <a:bodyPr/>
                  <a:lstStyle/>
                  <a:p>
                    <a:fld id="{14E9B8AE-B75C-42A2-9D2E-FB0D7B562B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368-4BA0-80BD-DA8F98A2C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'2.4.1'!$D$10:$D$15</c:f>
              <c:numCache>
                <c:formatCode>0.0</c:formatCode>
                <c:ptCount val="6"/>
                <c:pt idx="0">
                  <c:v>1.6412835028107104</c:v>
                </c:pt>
                <c:pt idx="1">
                  <c:v>72.453423926295457</c:v>
                </c:pt>
                <c:pt idx="2">
                  <c:v>1.0569984381281261</c:v>
                </c:pt>
                <c:pt idx="3">
                  <c:v>0.65832569971200927</c:v>
                </c:pt>
                <c:pt idx="4">
                  <c:v>23.166810552190903</c:v>
                </c:pt>
                <c:pt idx="5">
                  <c:v>1.0231578808627859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68-4BA0-80BD-DA8F98A2CF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7486555451226"/>
          <c:y val="0.25621243706560992"/>
          <c:w val="0.33786961101497626"/>
          <c:h val="0.701941136026150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/>
              <a:t>Parque Vehicular del </a:t>
            </a:r>
            <a:r>
              <a:rPr lang="es-ES" sz="1050"/>
              <a:t>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2017</a:t>
            </a:r>
          </a:p>
        </c:rich>
      </c:tx>
      <c:layout>
        <c:manualLayout>
          <c:xMode val="edge"/>
          <c:yMode val="edge"/>
          <c:x val="0.140938687011949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93608951055026E-2"/>
          <c:y val="0.28240740740740738"/>
          <c:w val="0.42788129744651482"/>
          <c:h val="0.71759259259259256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5D22-487D-90EA-4B53D4E37748}"/>
              </c:ext>
            </c:extLst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5D22-487D-90EA-4B53D4E3774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5D22-487D-90EA-4B53D4E37748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6350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D22-487D-90EA-4B53D4E37748}"/>
              </c:ext>
            </c:extLst>
          </c:dPt>
          <c:dPt>
            <c:idx val="4"/>
            <c:bubble3D val="0"/>
            <c:explosion val="1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9-5D22-487D-90EA-4B53D4E37748}"/>
              </c:ext>
            </c:extLst>
          </c:dPt>
          <c:dPt>
            <c:idx val="5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D22-487D-90EA-4B53D4E37748}"/>
              </c:ext>
            </c:extLst>
          </c:dPt>
          <c:dLbls>
            <c:dLbl>
              <c:idx val="0"/>
              <c:layout>
                <c:manualLayout>
                  <c:x val="4.3926030985257276E-2"/>
                  <c:y val="2.4571303587051639E-2"/>
                </c:manualLayout>
              </c:layout>
              <c:tx>
                <c:rich>
                  <a:bodyPr/>
                  <a:lstStyle/>
                  <a:p>
                    <a:fld id="{FA01C4AB-6857-4CD6-A560-0349BD4D4A3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22-487D-90EA-4B53D4E377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158196-87D5-4A79-9CEA-4B087BC61D4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22-487D-90EA-4B53D4E37748}"/>
                </c:ext>
              </c:extLst>
            </c:dLbl>
            <c:dLbl>
              <c:idx val="2"/>
              <c:layout>
                <c:manualLayout>
                  <c:x val="5.4501882916809311E-3"/>
                  <c:y val="5.3487897346165061E-2"/>
                </c:manualLayout>
              </c:layout>
              <c:tx>
                <c:rich>
                  <a:bodyPr/>
                  <a:lstStyle/>
                  <a:p>
                    <a:fld id="{2C973769-4FD9-41E4-9BCE-A82AE2EC419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22-487D-90EA-4B53D4E37748}"/>
                </c:ext>
              </c:extLst>
            </c:dLbl>
            <c:dLbl>
              <c:idx val="3"/>
              <c:layout>
                <c:manualLayout>
                  <c:x val="-1.9489520331697669E-2"/>
                  <c:y val="-1.3834572761738117E-2"/>
                </c:manualLayout>
              </c:layout>
              <c:tx>
                <c:rich>
                  <a:bodyPr/>
                  <a:lstStyle/>
                  <a:p>
                    <a:fld id="{2E53B881-47C9-446A-8E7C-1D30CC65D56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D22-487D-90EA-4B53D4E377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649562-0291-4373-B19D-AF9838F96AD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D22-487D-90EA-4B53D4E377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214CCFF-CA44-44FF-800B-BC72DB9E25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D22-487D-90EA-4B53D4E377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'2.1.2'!$A$7:$A$12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'2.1.2'!$C$7:$C$12</c:f>
              <c:numCache>
                <c:formatCode>#,##0.0</c:formatCode>
                <c:ptCount val="6"/>
                <c:pt idx="0">
                  <c:v>2.5820175679888502</c:v>
                </c:pt>
                <c:pt idx="1">
                  <c:v>61.487960976325397</c:v>
                </c:pt>
                <c:pt idx="2">
                  <c:v>1.1000000000000001</c:v>
                </c:pt>
                <c:pt idx="3">
                  <c:v>0.17237901377198289</c:v>
                </c:pt>
                <c:pt idx="4">
                  <c:v>19.187251288258057</c:v>
                </c:pt>
                <c:pt idx="5">
                  <c:v>15.405915901047109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22-487D-90EA-4B53D4E37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3610450867554604"/>
          <c:y val="0.26501531058617672"/>
          <c:w val="0.45837444232514413"/>
          <c:h val="0.69219160104986877"/>
        </c:manualLayout>
      </c:layout>
      <c:overlay val="1"/>
      <c:txPr>
        <a:bodyPr/>
        <a:lstStyle/>
        <a:p>
          <a:pPr>
            <a:defRPr sz="9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Tráfico</a:t>
            </a:r>
            <a:r>
              <a:rPr lang="en-US" baseline="0"/>
              <a:t> de Pasajeros-Km 2017 </a:t>
            </a:r>
            <a:endParaRPr lang="en-US"/>
          </a:p>
        </c:rich>
      </c:tx>
      <c:layout>
        <c:manualLayout>
          <c:xMode val="edge"/>
          <c:yMode val="edge"/>
          <c:x val="0.22473299693906856"/>
          <c:y val="1.99377330152060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658527187549051E-2"/>
          <c:y val="0.24959525566296245"/>
          <c:w val="0.49235787799932429"/>
          <c:h val="0.628868423242225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613-4F2E-B018-7B9E30AA65EE}"/>
              </c:ext>
            </c:extLst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4613-4F2E-B018-7B9E30AA65EE}"/>
              </c:ext>
            </c:extLst>
          </c:dPt>
          <c:dPt>
            <c:idx val="2"/>
            <c:bubble3D val="0"/>
            <c:explosion val="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613-4F2E-B018-7B9E30AA65E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4613-4F2E-B018-7B9E30AA65EE}"/>
              </c:ext>
            </c:extLst>
          </c:dPt>
          <c:dPt>
            <c:idx val="4"/>
            <c:bubble3D val="0"/>
            <c:explosion val="6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9-4613-4F2E-B018-7B9E30AA65EE}"/>
              </c:ext>
            </c:extLst>
          </c:dPt>
          <c:dPt>
            <c:idx val="5"/>
            <c:bubble3D val="0"/>
            <c:explosion val="17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4613-4F2E-B018-7B9E30AA65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3256CBB-3893-4B8A-A4B4-3906B84E20F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13-4F2E-B018-7B9E30AA65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9A187A6-5ED9-46C2-A081-76FA657A35A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613-4F2E-B018-7B9E30AA65EE}"/>
                </c:ext>
              </c:extLst>
            </c:dLbl>
            <c:dLbl>
              <c:idx val="2"/>
              <c:layout>
                <c:manualLayout>
                  <c:x val="4.6471378531914775E-3"/>
                  <c:y val="4.247677120509033E-2"/>
                </c:manualLayout>
              </c:layout>
              <c:tx>
                <c:rich>
                  <a:bodyPr/>
                  <a:lstStyle/>
                  <a:p>
                    <a:fld id="{C019331A-9023-4D51-8A3E-299CBD4521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613-4F2E-B018-7B9E30AA65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803A7F-3664-4BDC-A927-5CBA1579785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613-4F2E-B018-7B9E30AA65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DD04AC2-FF2C-4651-9F3D-17A1FC772D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613-4F2E-B018-7B9E30AA65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5ED4C69-92F4-4D96-A7DE-92E7D72124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613-4F2E-B018-7B9E30AA6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'2.4.1'!$E$10:$E$15</c:f>
              <c:numCache>
                <c:formatCode>0.0</c:formatCode>
                <c:ptCount val="6"/>
                <c:pt idx="0">
                  <c:v>1.9028860231258817</c:v>
                </c:pt>
                <c:pt idx="1">
                  <c:v>68.761657712088564</c:v>
                </c:pt>
                <c:pt idx="2">
                  <c:v>1.2243880838723222</c:v>
                </c:pt>
                <c:pt idx="3">
                  <c:v>0.41727319408069291</c:v>
                </c:pt>
                <c:pt idx="4">
                  <c:v>27.297810792724956</c:v>
                </c:pt>
                <c:pt idx="5">
                  <c:v>0.39598419410758395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13-4F2E-B018-7B9E30AA6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45664703632699"/>
          <c:y val="0.2183513157355568"/>
          <c:w val="0.29951206201784447"/>
          <c:h val="0.7062750183939121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por Tipo de Combustible 2017</a:t>
            </a:r>
            <a:endParaRPr lang="es-ES" sz="1200"/>
          </a:p>
        </c:rich>
      </c:tx>
      <c:layout>
        <c:manualLayout>
          <c:xMode val="edge"/>
          <c:yMode val="edge"/>
          <c:x val="0.220701424252380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118576736672766E-2"/>
          <c:y val="0.12121212121212122"/>
          <c:w val="0.89252370326424257"/>
          <c:h val="0.63920878072059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'2.1.3'!$B$6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'2.1.3'!$H$8:$H$39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'2.1.3'!$B$8:$B$39</c:f>
              <c:numCache>
                <c:formatCode>#,##0</c:formatCode>
                <c:ptCount val="32"/>
                <c:pt idx="0">
                  <c:v>186</c:v>
                </c:pt>
                <c:pt idx="1">
                  <c:v>379</c:v>
                </c:pt>
                <c:pt idx="2">
                  <c:v>253</c:v>
                </c:pt>
                <c:pt idx="3">
                  <c:v>156</c:v>
                </c:pt>
                <c:pt idx="4">
                  <c:v>721</c:v>
                </c:pt>
                <c:pt idx="5">
                  <c:v>262</c:v>
                </c:pt>
                <c:pt idx="6">
                  <c:v>16984</c:v>
                </c:pt>
                <c:pt idx="7">
                  <c:v>729</c:v>
                </c:pt>
                <c:pt idx="8">
                  <c:v>44</c:v>
                </c:pt>
                <c:pt idx="9">
                  <c:v>259</c:v>
                </c:pt>
                <c:pt idx="10">
                  <c:v>3063</c:v>
                </c:pt>
                <c:pt idx="11">
                  <c:v>3139</c:v>
                </c:pt>
                <c:pt idx="12">
                  <c:v>223</c:v>
                </c:pt>
                <c:pt idx="13">
                  <c:v>961</c:v>
                </c:pt>
                <c:pt idx="14">
                  <c:v>2884</c:v>
                </c:pt>
                <c:pt idx="15">
                  <c:v>1235</c:v>
                </c:pt>
                <c:pt idx="16">
                  <c:v>569</c:v>
                </c:pt>
                <c:pt idx="17">
                  <c:v>274</c:v>
                </c:pt>
                <c:pt idx="18">
                  <c:v>1323</c:v>
                </c:pt>
                <c:pt idx="19">
                  <c:v>908</c:v>
                </c:pt>
                <c:pt idx="20">
                  <c:v>2265</c:v>
                </c:pt>
                <c:pt idx="21">
                  <c:v>2136</c:v>
                </c:pt>
                <c:pt idx="22">
                  <c:v>161</c:v>
                </c:pt>
                <c:pt idx="23">
                  <c:v>851</c:v>
                </c:pt>
                <c:pt idx="24">
                  <c:v>733</c:v>
                </c:pt>
                <c:pt idx="25">
                  <c:v>509</c:v>
                </c:pt>
                <c:pt idx="26">
                  <c:v>597</c:v>
                </c:pt>
                <c:pt idx="27">
                  <c:v>696</c:v>
                </c:pt>
                <c:pt idx="28">
                  <c:v>1011</c:v>
                </c:pt>
                <c:pt idx="29">
                  <c:v>2236</c:v>
                </c:pt>
                <c:pt idx="30">
                  <c:v>352</c:v>
                </c:pt>
                <c:pt idx="3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4-491C-B99B-A9E0E039D60D}"/>
            </c:ext>
          </c:extLst>
        </c:ser>
        <c:ser>
          <c:idx val="1"/>
          <c:order val="1"/>
          <c:tx>
            <c:strRef>
              <c:f>'2.1.3'!$C$6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'2.1.3'!$H$8:$H$39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'2.1.3'!$C$8:$C$39</c:f>
              <c:numCache>
                <c:formatCode>#,##0</c:formatCode>
                <c:ptCount val="32"/>
                <c:pt idx="0">
                  <c:v>80</c:v>
                </c:pt>
                <c:pt idx="1">
                  <c:v>448</c:v>
                </c:pt>
                <c:pt idx="2">
                  <c:v>272</c:v>
                </c:pt>
                <c:pt idx="3">
                  <c:v>65</c:v>
                </c:pt>
                <c:pt idx="4">
                  <c:v>483</c:v>
                </c:pt>
                <c:pt idx="5">
                  <c:v>168</c:v>
                </c:pt>
                <c:pt idx="6">
                  <c:v>1940</c:v>
                </c:pt>
                <c:pt idx="7">
                  <c:v>116</c:v>
                </c:pt>
                <c:pt idx="8">
                  <c:v>63</c:v>
                </c:pt>
                <c:pt idx="9">
                  <c:v>23</c:v>
                </c:pt>
                <c:pt idx="10">
                  <c:v>151</c:v>
                </c:pt>
                <c:pt idx="11">
                  <c:v>119</c:v>
                </c:pt>
                <c:pt idx="12">
                  <c:v>221</c:v>
                </c:pt>
                <c:pt idx="13">
                  <c:v>0</c:v>
                </c:pt>
                <c:pt idx="14">
                  <c:v>1128</c:v>
                </c:pt>
                <c:pt idx="15">
                  <c:v>109</c:v>
                </c:pt>
                <c:pt idx="16">
                  <c:v>15</c:v>
                </c:pt>
                <c:pt idx="17">
                  <c:v>26</c:v>
                </c:pt>
                <c:pt idx="18">
                  <c:v>931</c:v>
                </c:pt>
                <c:pt idx="19">
                  <c:v>172</c:v>
                </c:pt>
                <c:pt idx="20">
                  <c:v>68</c:v>
                </c:pt>
                <c:pt idx="21">
                  <c:v>73</c:v>
                </c:pt>
                <c:pt idx="22">
                  <c:v>557</c:v>
                </c:pt>
                <c:pt idx="23">
                  <c:v>52</c:v>
                </c:pt>
                <c:pt idx="24">
                  <c:v>269</c:v>
                </c:pt>
                <c:pt idx="25">
                  <c:v>98</c:v>
                </c:pt>
                <c:pt idx="26">
                  <c:v>186</c:v>
                </c:pt>
                <c:pt idx="27">
                  <c:v>119</c:v>
                </c:pt>
                <c:pt idx="28">
                  <c:v>6</c:v>
                </c:pt>
                <c:pt idx="29">
                  <c:v>124</c:v>
                </c:pt>
                <c:pt idx="30">
                  <c:v>67</c:v>
                </c:pt>
                <c:pt idx="3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4-491C-B99B-A9E0E039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51704"/>
        <c:axId val="216705592"/>
      </c:barChart>
      <c:catAx>
        <c:axId val="216351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6705592"/>
        <c:crosses val="autoZero"/>
        <c:auto val="1"/>
        <c:lblAlgn val="ctr"/>
        <c:lblOffset val="100"/>
        <c:noMultiLvlLbl val="0"/>
      </c:catAx>
      <c:valAx>
        <c:axId val="216705592"/>
        <c:scaling>
          <c:orientation val="minMax"/>
          <c:max val="2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6351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73285933473218"/>
          <c:y val="0.9269377236936297"/>
          <c:w val="0.21294119887632137"/>
          <c:h val="7.306227630637081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212547474632510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37897529356523E-2"/>
          <c:y val="0.12088274012477412"/>
          <c:w val="0.8816400839201276"/>
          <c:h val="0.64370364919338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'2.1.4'!$B$5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'2.1.4'!$B$7:$B$38</c:f>
              <c:numCache>
                <c:formatCode>#,##0</c:formatCode>
                <c:ptCount val="32"/>
                <c:pt idx="0">
                  <c:v>186</c:v>
                </c:pt>
                <c:pt idx="1">
                  <c:v>429</c:v>
                </c:pt>
                <c:pt idx="2">
                  <c:v>233</c:v>
                </c:pt>
                <c:pt idx="3">
                  <c:v>148</c:v>
                </c:pt>
                <c:pt idx="4">
                  <c:v>698</c:v>
                </c:pt>
                <c:pt idx="5">
                  <c:v>271</c:v>
                </c:pt>
                <c:pt idx="6">
                  <c:v>16732</c:v>
                </c:pt>
                <c:pt idx="7">
                  <c:v>729</c:v>
                </c:pt>
                <c:pt idx="8">
                  <c:v>44</c:v>
                </c:pt>
                <c:pt idx="9">
                  <c:v>258</c:v>
                </c:pt>
                <c:pt idx="10">
                  <c:v>3015</c:v>
                </c:pt>
                <c:pt idx="11">
                  <c:v>3147</c:v>
                </c:pt>
                <c:pt idx="12">
                  <c:v>207</c:v>
                </c:pt>
                <c:pt idx="13">
                  <c:v>961</c:v>
                </c:pt>
                <c:pt idx="14">
                  <c:v>2795</c:v>
                </c:pt>
                <c:pt idx="15">
                  <c:v>1239</c:v>
                </c:pt>
                <c:pt idx="16">
                  <c:v>566</c:v>
                </c:pt>
                <c:pt idx="17">
                  <c:v>274</c:v>
                </c:pt>
                <c:pt idx="18">
                  <c:v>1302</c:v>
                </c:pt>
                <c:pt idx="19">
                  <c:v>895</c:v>
                </c:pt>
                <c:pt idx="20">
                  <c:v>2263</c:v>
                </c:pt>
                <c:pt idx="21">
                  <c:v>2133</c:v>
                </c:pt>
                <c:pt idx="22">
                  <c:v>46</c:v>
                </c:pt>
                <c:pt idx="23">
                  <c:v>849</c:v>
                </c:pt>
                <c:pt idx="24">
                  <c:v>727</c:v>
                </c:pt>
                <c:pt idx="25">
                  <c:v>500</c:v>
                </c:pt>
                <c:pt idx="26">
                  <c:v>587</c:v>
                </c:pt>
                <c:pt idx="27">
                  <c:v>695</c:v>
                </c:pt>
                <c:pt idx="28">
                  <c:v>1000</c:v>
                </c:pt>
                <c:pt idx="29">
                  <c:v>2297</c:v>
                </c:pt>
                <c:pt idx="30">
                  <c:v>350</c:v>
                </c:pt>
                <c:pt idx="31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8-4185-B7F5-2CBEF99A62D9}"/>
            </c:ext>
          </c:extLst>
        </c:ser>
        <c:ser>
          <c:idx val="1"/>
          <c:order val="1"/>
          <c:tx>
            <c:strRef>
              <c:f>'2.1.4'!$C$5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'2.1.4'!$C$7:$C$38</c:f>
              <c:numCache>
                <c:formatCode>#,##0</c:formatCode>
                <c:ptCount val="32"/>
                <c:pt idx="0">
                  <c:v>74</c:v>
                </c:pt>
                <c:pt idx="1">
                  <c:v>270</c:v>
                </c:pt>
                <c:pt idx="2">
                  <c:v>106</c:v>
                </c:pt>
                <c:pt idx="3">
                  <c:v>46</c:v>
                </c:pt>
                <c:pt idx="4">
                  <c:v>146</c:v>
                </c:pt>
                <c:pt idx="5">
                  <c:v>135</c:v>
                </c:pt>
                <c:pt idx="6">
                  <c:v>1659</c:v>
                </c:pt>
                <c:pt idx="7">
                  <c:v>104</c:v>
                </c:pt>
                <c:pt idx="8">
                  <c:v>53</c:v>
                </c:pt>
                <c:pt idx="9">
                  <c:v>16</c:v>
                </c:pt>
                <c:pt idx="10">
                  <c:v>138</c:v>
                </c:pt>
                <c:pt idx="11">
                  <c:v>97</c:v>
                </c:pt>
                <c:pt idx="12">
                  <c:v>160</c:v>
                </c:pt>
                <c:pt idx="13">
                  <c:v>0</c:v>
                </c:pt>
                <c:pt idx="14">
                  <c:v>945</c:v>
                </c:pt>
                <c:pt idx="15">
                  <c:v>100</c:v>
                </c:pt>
                <c:pt idx="16">
                  <c:v>12</c:v>
                </c:pt>
                <c:pt idx="17">
                  <c:v>26</c:v>
                </c:pt>
                <c:pt idx="18">
                  <c:v>874</c:v>
                </c:pt>
                <c:pt idx="19">
                  <c:v>91</c:v>
                </c:pt>
                <c:pt idx="20">
                  <c:v>57</c:v>
                </c:pt>
                <c:pt idx="21">
                  <c:v>68</c:v>
                </c:pt>
                <c:pt idx="22">
                  <c:v>304</c:v>
                </c:pt>
                <c:pt idx="23">
                  <c:v>50</c:v>
                </c:pt>
                <c:pt idx="24">
                  <c:v>229</c:v>
                </c:pt>
                <c:pt idx="25">
                  <c:v>88</c:v>
                </c:pt>
                <c:pt idx="26">
                  <c:v>107</c:v>
                </c:pt>
                <c:pt idx="27">
                  <c:v>108</c:v>
                </c:pt>
                <c:pt idx="28">
                  <c:v>0</c:v>
                </c:pt>
                <c:pt idx="29">
                  <c:v>116</c:v>
                </c:pt>
                <c:pt idx="30">
                  <c:v>55</c:v>
                </c:pt>
                <c:pt idx="3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185-B7F5-2CBEF99A62D9}"/>
            </c:ext>
          </c:extLst>
        </c:ser>
        <c:ser>
          <c:idx val="2"/>
          <c:order val="2"/>
          <c:tx>
            <c:strRef>
              <c:f>'2.1.4'!$D$5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'2.1.4'!$D$7:$D$38</c:f>
              <c:numCache>
                <c:formatCode>#,##0</c:formatCode>
                <c:ptCount val="32"/>
                <c:pt idx="0">
                  <c:v>6</c:v>
                </c:pt>
                <c:pt idx="1">
                  <c:v>104</c:v>
                </c:pt>
                <c:pt idx="2">
                  <c:v>186</c:v>
                </c:pt>
                <c:pt idx="3">
                  <c:v>27</c:v>
                </c:pt>
                <c:pt idx="4">
                  <c:v>249</c:v>
                </c:pt>
                <c:pt idx="5">
                  <c:v>24</c:v>
                </c:pt>
                <c:pt idx="6">
                  <c:v>477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56</c:v>
                </c:pt>
                <c:pt idx="11">
                  <c:v>23</c:v>
                </c:pt>
                <c:pt idx="12">
                  <c:v>74</c:v>
                </c:pt>
                <c:pt idx="13">
                  <c:v>0</c:v>
                </c:pt>
                <c:pt idx="14">
                  <c:v>272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78</c:v>
                </c:pt>
                <c:pt idx="19">
                  <c:v>62</c:v>
                </c:pt>
                <c:pt idx="20">
                  <c:v>9</c:v>
                </c:pt>
                <c:pt idx="21">
                  <c:v>9</c:v>
                </c:pt>
                <c:pt idx="22">
                  <c:v>357</c:v>
                </c:pt>
                <c:pt idx="23">
                  <c:v>4</c:v>
                </c:pt>
                <c:pt idx="24">
                  <c:v>46</c:v>
                </c:pt>
                <c:pt idx="25">
                  <c:v>19</c:v>
                </c:pt>
                <c:pt idx="26">
                  <c:v>79</c:v>
                </c:pt>
                <c:pt idx="27">
                  <c:v>12</c:v>
                </c:pt>
                <c:pt idx="28">
                  <c:v>0</c:v>
                </c:pt>
                <c:pt idx="29">
                  <c:v>9</c:v>
                </c:pt>
                <c:pt idx="30">
                  <c:v>14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185-B7F5-2CBEF99A62D9}"/>
            </c:ext>
          </c:extLst>
        </c:ser>
        <c:ser>
          <c:idx val="3"/>
          <c:order val="3"/>
          <c:tx>
            <c:strRef>
              <c:f>'2.1.4'!$E$5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'2.1.4'!$E$7:$E$38</c:f>
              <c:numCache>
                <c:formatCode>#,##0</c:formatCode>
                <c:ptCount val="32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16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58-4185-B7F5-2CBEF99A62D9}"/>
            </c:ext>
          </c:extLst>
        </c:ser>
        <c:ser>
          <c:idx val="4"/>
          <c:order val="4"/>
          <c:tx>
            <c:strRef>
              <c:f>'2.1.4'!$F$5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8-4185-B7F5-2CBEF99A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972784"/>
        <c:axId val="216001560"/>
      </c:barChart>
      <c:catAx>
        <c:axId val="21697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6001560"/>
        <c:crosses val="autoZero"/>
        <c:auto val="1"/>
        <c:lblAlgn val="ctr"/>
        <c:lblOffset val="100"/>
        <c:noMultiLvlLbl val="0"/>
      </c:catAx>
      <c:valAx>
        <c:axId val="216001560"/>
        <c:scaling>
          <c:orientation val="minMax"/>
          <c:max val="2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697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74655651768994"/>
          <c:y val="0.92488924865700195"/>
          <c:w val="0.59048062385524747"/>
          <c:h val="7.511075134299813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Clase de Vehiculo 2017</a:t>
            </a:r>
          </a:p>
        </c:rich>
      </c:tx>
      <c:layout>
        <c:manualLayout>
          <c:xMode val="edge"/>
          <c:yMode val="edge"/>
          <c:x val="0.172958442694663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39545056868008E-2"/>
          <c:y val="0.35185185185185186"/>
          <c:w val="0.3888888888888889"/>
          <c:h val="0.64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8EC-48B4-AD29-E9ECCFAB7AC2}"/>
              </c:ext>
            </c:extLst>
          </c:dPt>
          <c:dPt>
            <c:idx val="1"/>
            <c:bubble3D val="0"/>
            <c:explosion val="2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8EC-48B4-AD29-E9ECCFAB7AC2}"/>
              </c:ext>
            </c:extLst>
          </c:dPt>
          <c:dPt>
            <c:idx val="2"/>
            <c:bubble3D val="0"/>
            <c:explosion val="2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58EC-48B4-AD29-E9ECCFAB7AC2}"/>
              </c:ext>
            </c:extLst>
          </c:dPt>
          <c:dPt>
            <c:idx val="3"/>
            <c:bubble3D val="0"/>
            <c:explosion val="15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EC-48B4-AD29-E9ECCFAB7A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67A43AA-0870-4208-AC64-AEF2A5E80E9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8EC-48B4-AD29-E9ECCFAB7A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839F09-4CCC-4801-9544-1FDF0F7FE1E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8EC-48B4-AD29-E9ECCFAB7AC2}"/>
                </c:ext>
              </c:extLst>
            </c:dLbl>
            <c:dLbl>
              <c:idx val="2"/>
              <c:layout>
                <c:manualLayout>
                  <c:x val="-3.5090988626421696E-2"/>
                  <c:y val="-1.2081146106736659E-2"/>
                </c:manualLayout>
              </c:layout>
              <c:tx>
                <c:rich>
                  <a:bodyPr/>
                  <a:lstStyle/>
                  <a:p>
                    <a:fld id="{58B21C98-394B-45D3-835A-1B667B9D4DC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EC-48B4-AD29-E9ECCFAB7AC2}"/>
                </c:ext>
              </c:extLst>
            </c:dLbl>
            <c:dLbl>
              <c:idx val="3"/>
              <c:layout>
                <c:manualLayout>
                  <c:x val="4.5258311461067367E-2"/>
                  <c:y val="-3.2696121318168583E-2"/>
                </c:manualLayout>
              </c:layout>
              <c:tx>
                <c:rich>
                  <a:bodyPr/>
                  <a:lstStyle/>
                  <a:p>
                    <a:fld id="{8F9DAB34-5E34-415A-9301-83E5DB5F646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8EC-48B4-AD29-E9ECCFAB7AC2}"/>
                </c:ext>
              </c:extLst>
            </c:dLbl>
            <c:dLbl>
              <c:idx val="4"/>
              <c:layout>
                <c:manualLayout>
                  <c:x val="5.8445756780402452E-2"/>
                  <c:y val="6.8172207640711576E-3"/>
                </c:manualLayout>
              </c:layout>
              <c:tx>
                <c:rich>
                  <a:bodyPr/>
                  <a:lstStyle/>
                  <a:p>
                    <a:fld id="{0D583783-89E0-4D30-A1E3-2431833604D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8EC-48B4-AD29-E9ECCFAB7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'2.1.4'!$B$5:$F$5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'2.1.4'!$B$41:$F$41</c:f>
              <c:numCache>
                <c:formatCode>0.0</c:formatCode>
                <c:ptCount val="5"/>
                <c:pt idx="0">
                  <c:v>83.831215272047089</c:v>
                </c:pt>
                <c:pt idx="1">
                  <c:v>11.490711705268563</c:v>
                </c:pt>
                <c:pt idx="2">
                  <c:v>4.1022537639141037</c:v>
                </c:pt>
                <c:pt idx="3">
                  <c:v>0.2</c:v>
                </c:pt>
                <c:pt idx="4">
                  <c:v>0.43461517302085051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EC-48B4-AD29-E9ECCFAB7A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23709536307953"/>
          <c:y val="0.32311424613589967"/>
          <c:w val="0.17998097112860892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Parque Vehicular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Modalidad de Servicio 2017</a:t>
            </a:r>
          </a:p>
          <a:p>
            <a:pPr>
              <a:defRPr lang="es-ES" sz="1050"/>
            </a:pPr>
            <a:endParaRPr lang="es-ES" sz="1050"/>
          </a:p>
        </c:rich>
      </c:tx>
      <c:layout>
        <c:manualLayout>
          <c:xMode val="edge"/>
          <c:yMode val="edge"/>
          <c:x val="0.179097112860892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563210848643924E-2"/>
          <c:y val="0.30092592592592593"/>
          <c:w val="0.41388888888888892"/>
          <c:h val="0.68981481481481488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34DA-4D6D-96E4-56C03321DEC7}"/>
              </c:ext>
            </c:extLst>
          </c:dPt>
          <c:dPt>
            <c:idx val="1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4DA-4D6D-96E4-56C03321DEC7}"/>
              </c:ext>
            </c:extLst>
          </c:dPt>
          <c:dPt>
            <c:idx val="2"/>
            <c:bubble3D val="0"/>
            <c:explosion val="18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34DA-4D6D-96E4-56C03321DEC7}"/>
              </c:ext>
            </c:extLst>
          </c:dPt>
          <c:dPt>
            <c:idx val="3"/>
            <c:bubble3D val="0"/>
            <c:explosion val="17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4DA-4D6D-96E4-56C03321DEC7}"/>
              </c:ext>
            </c:extLst>
          </c:dPt>
          <c:dPt>
            <c:idx val="4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9-34DA-4D6D-96E4-56C03321DEC7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4DA-4D6D-96E4-56C03321DEC7}"/>
              </c:ext>
            </c:extLst>
          </c:dPt>
          <c:dLbls>
            <c:dLbl>
              <c:idx val="0"/>
              <c:layout>
                <c:manualLayout>
                  <c:x val="-6.1714566929133859E-2"/>
                  <c:y val="1.4209682123067738E-3"/>
                </c:manualLayout>
              </c:layout>
              <c:tx>
                <c:rich>
                  <a:bodyPr/>
                  <a:lstStyle/>
                  <a:p>
                    <a:fld id="{33186E57-C7D7-4BF9-BB5F-D3986B2FC51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DA-4D6D-96E4-56C03321DE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C2034C-2EA6-419A-8DDF-92BF43C441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DA-4D6D-96E4-56C03321DEC7}"/>
                </c:ext>
              </c:extLst>
            </c:dLbl>
            <c:dLbl>
              <c:idx val="2"/>
              <c:layout>
                <c:manualLayout>
                  <c:x val="1.1057961504811899E-2"/>
                  <c:y val="4.3977836103820354E-2"/>
                </c:manualLayout>
              </c:layout>
              <c:tx>
                <c:rich>
                  <a:bodyPr/>
                  <a:lstStyle/>
                  <a:p>
                    <a:fld id="{BF57DD02-41FB-41A0-A2B7-4AD6AE3E51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DA-4D6D-96E4-56C03321DE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38C768-8564-4131-9EC4-DA418C67C90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DA-4D6D-96E4-56C03321DE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B2DC14C-88DE-49E2-A93F-FA68663505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4DA-4D6D-96E4-56C03321DEC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FC58794-6481-4871-9ED0-B77B4A71A72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4DA-4D6D-96E4-56C03321D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'2.1.5'!$B$5:$G$5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TTPPA</c:v>
                </c:pt>
              </c:strCache>
            </c:strRef>
          </c:cat>
          <c:val>
            <c:numRef>
              <c:f>'2.1.5'!$B$41:$G$41</c:f>
              <c:numCache>
                <c:formatCode>0.0</c:formatCode>
                <c:ptCount val="6"/>
                <c:pt idx="0">
                  <c:v>2.5820175679888502</c:v>
                </c:pt>
                <c:pt idx="1">
                  <c:v>61.48796097632539</c:v>
                </c:pt>
                <c:pt idx="2">
                  <c:v>1.1000000000000001</c:v>
                </c:pt>
                <c:pt idx="3">
                  <c:v>0.17237901377198292</c:v>
                </c:pt>
                <c:pt idx="4">
                  <c:v>19.187251288258054</c:v>
                </c:pt>
                <c:pt idx="5">
                  <c:v>15.405915901047111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DA-4D6D-96E4-56C03321D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57930883639545"/>
          <c:y val="0.30459572761738118"/>
          <c:w val="0.20365135608048995"/>
          <c:h val="0.5065489209682123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Modalidad de Servicio 2017</a:t>
            </a:r>
          </a:p>
        </c:rich>
      </c:tx>
      <c:layout>
        <c:manualLayout>
          <c:xMode val="edge"/>
          <c:yMode val="edge"/>
          <c:x val="0.207574870448886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483646274984813E-2"/>
          <c:y val="0.13593721925698884"/>
          <c:w val="0.88701208022073763"/>
          <c:h val="0.63553065933872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'2.1.5'!$B$5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'2.1.5'!$B$7:$B$38</c:f>
              <c:numCache>
                <c:formatCode>#,##0</c:formatCode>
                <c:ptCount val="32"/>
                <c:pt idx="0">
                  <c:v>0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  <c:pt idx="4">
                  <c:v>21</c:v>
                </c:pt>
                <c:pt idx="5">
                  <c:v>0</c:v>
                </c:pt>
                <c:pt idx="6">
                  <c:v>1156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65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75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3</c:v>
                </c:pt>
                <c:pt idx="21">
                  <c:v>23</c:v>
                </c:pt>
                <c:pt idx="22">
                  <c:v>0</c:v>
                </c:pt>
                <c:pt idx="23">
                  <c:v>24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1-41A5-B19E-ED3269A5EEBC}"/>
            </c:ext>
          </c:extLst>
        </c:ser>
        <c:ser>
          <c:idx val="1"/>
          <c:order val="1"/>
          <c:tx>
            <c:strRef>
              <c:f>'2.1.5'!$C$5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'2.1.5'!$C$7:$C$38</c:f>
              <c:numCache>
                <c:formatCode>#,##0</c:formatCode>
                <c:ptCount val="32"/>
                <c:pt idx="0">
                  <c:v>186</c:v>
                </c:pt>
                <c:pt idx="1">
                  <c:v>339</c:v>
                </c:pt>
                <c:pt idx="2">
                  <c:v>225</c:v>
                </c:pt>
                <c:pt idx="3">
                  <c:v>157</c:v>
                </c:pt>
                <c:pt idx="4">
                  <c:v>887</c:v>
                </c:pt>
                <c:pt idx="5">
                  <c:v>160</c:v>
                </c:pt>
                <c:pt idx="6">
                  <c:v>9662</c:v>
                </c:pt>
                <c:pt idx="7">
                  <c:v>644</c:v>
                </c:pt>
                <c:pt idx="8">
                  <c:v>44</c:v>
                </c:pt>
                <c:pt idx="9">
                  <c:v>252</c:v>
                </c:pt>
                <c:pt idx="10">
                  <c:v>2820</c:v>
                </c:pt>
                <c:pt idx="11">
                  <c:v>2015</c:v>
                </c:pt>
                <c:pt idx="12">
                  <c:v>190</c:v>
                </c:pt>
                <c:pt idx="13">
                  <c:v>909</c:v>
                </c:pt>
                <c:pt idx="14">
                  <c:v>2525</c:v>
                </c:pt>
                <c:pt idx="15">
                  <c:v>1132</c:v>
                </c:pt>
                <c:pt idx="16">
                  <c:v>492</c:v>
                </c:pt>
                <c:pt idx="17">
                  <c:v>273</c:v>
                </c:pt>
                <c:pt idx="18">
                  <c:v>493</c:v>
                </c:pt>
                <c:pt idx="19">
                  <c:v>885</c:v>
                </c:pt>
                <c:pt idx="20">
                  <c:v>2052</c:v>
                </c:pt>
                <c:pt idx="21">
                  <c:v>883</c:v>
                </c:pt>
                <c:pt idx="22">
                  <c:v>52</c:v>
                </c:pt>
                <c:pt idx="23">
                  <c:v>660</c:v>
                </c:pt>
                <c:pt idx="24">
                  <c:v>706</c:v>
                </c:pt>
                <c:pt idx="25">
                  <c:v>423</c:v>
                </c:pt>
                <c:pt idx="26">
                  <c:v>593</c:v>
                </c:pt>
                <c:pt idx="27">
                  <c:v>367</c:v>
                </c:pt>
                <c:pt idx="28">
                  <c:v>786</c:v>
                </c:pt>
                <c:pt idx="29">
                  <c:v>2262</c:v>
                </c:pt>
                <c:pt idx="30">
                  <c:v>317</c:v>
                </c:pt>
                <c:pt idx="3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1-41A5-B19E-ED3269A5EEBC}"/>
            </c:ext>
          </c:extLst>
        </c:ser>
        <c:ser>
          <c:idx val="2"/>
          <c:order val="2"/>
          <c:tx>
            <c:strRef>
              <c:f>'2.1.5'!$D$5</c:f>
              <c:strCache>
                <c:ptCount val="1"/>
                <c:pt idx="0">
                  <c:v>Ejecutivo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14</c:v>
                </c:pt>
                <c:pt idx="21">
                  <c:v>5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1-41A5-B19E-ED3269A5EEBC}"/>
            </c:ext>
          </c:extLst>
        </c:ser>
        <c:ser>
          <c:idx val="3"/>
          <c:order val="3"/>
          <c:tx>
            <c:strRef>
              <c:f>'2.1.5'!$E$5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17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  <c:pt idx="12">
                  <c:v>11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B1-41A5-B19E-ED3269A5EEBC}"/>
            </c:ext>
          </c:extLst>
        </c:ser>
        <c:ser>
          <c:idx val="4"/>
          <c:order val="4"/>
          <c:tx>
            <c:strRef>
              <c:f>'2.1.5'!$F$5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'2.1.5'!$F$7:$F$38</c:f>
              <c:numCache>
                <c:formatCode>#,##0</c:formatCode>
                <c:ptCount val="32"/>
                <c:pt idx="0">
                  <c:v>0</c:v>
                </c:pt>
                <c:pt idx="1">
                  <c:v>82</c:v>
                </c:pt>
                <c:pt idx="2">
                  <c:v>0</c:v>
                </c:pt>
                <c:pt idx="3">
                  <c:v>0</c:v>
                </c:pt>
                <c:pt idx="4">
                  <c:v>138</c:v>
                </c:pt>
                <c:pt idx="5">
                  <c:v>110</c:v>
                </c:pt>
                <c:pt idx="6">
                  <c:v>5357</c:v>
                </c:pt>
                <c:pt idx="7">
                  <c:v>77</c:v>
                </c:pt>
                <c:pt idx="8">
                  <c:v>0</c:v>
                </c:pt>
                <c:pt idx="9">
                  <c:v>0</c:v>
                </c:pt>
                <c:pt idx="10">
                  <c:v>127</c:v>
                </c:pt>
                <c:pt idx="11">
                  <c:v>1063</c:v>
                </c:pt>
                <c:pt idx="12">
                  <c:v>18</c:v>
                </c:pt>
                <c:pt idx="13">
                  <c:v>51</c:v>
                </c:pt>
                <c:pt idx="14">
                  <c:v>273</c:v>
                </c:pt>
                <c:pt idx="15">
                  <c:v>19</c:v>
                </c:pt>
                <c:pt idx="16">
                  <c:v>77</c:v>
                </c:pt>
                <c:pt idx="17">
                  <c:v>0</c:v>
                </c:pt>
                <c:pt idx="18">
                  <c:v>794</c:v>
                </c:pt>
                <c:pt idx="19">
                  <c:v>42</c:v>
                </c:pt>
                <c:pt idx="20">
                  <c:v>172</c:v>
                </c:pt>
                <c:pt idx="21">
                  <c:v>1219</c:v>
                </c:pt>
                <c:pt idx="22">
                  <c:v>0</c:v>
                </c:pt>
                <c:pt idx="23">
                  <c:v>144</c:v>
                </c:pt>
                <c:pt idx="24">
                  <c:v>11</c:v>
                </c:pt>
                <c:pt idx="25">
                  <c:v>77</c:v>
                </c:pt>
                <c:pt idx="26">
                  <c:v>1</c:v>
                </c:pt>
                <c:pt idx="27">
                  <c:v>323</c:v>
                </c:pt>
                <c:pt idx="28">
                  <c:v>230</c:v>
                </c:pt>
                <c:pt idx="29">
                  <c:v>32</c:v>
                </c:pt>
                <c:pt idx="30">
                  <c:v>26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B1-41A5-B19E-ED3269A5EEBC}"/>
            </c:ext>
          </c:extLst>
        </c:ser>
        <c:ser>
          <c:idx val="5"/>
          <c:order val="5"/>
          <c:tx>
            <c:strRef>
              <c:f>'2.1.5'!$G$5</c:f>
              <c:strCache>
                <c:ptCount val="1"/>
                <c:pt idx="0">
                  <c:v>TTPPA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'2.1.5'!$G$7:$G$38</c:f>
              <c:numCache>
                <c:formatCode>#,##0</c:formatCode>
                <c:ptCount val="32"/>
                <c:pt idx="0">
                  <c:v>80</c:v>
                </c:pt>
                <c:pt idx="1">
                  <c:v>393</c:v>
                </c:pt>
                <c:pt idx="2">
                  <c:v>296</c:v>
                </c:pt>
                <c:pt idx="3">
                  <c:v>64</c:v>
                </c:pt>
                <c:pt idx="4">
                  <c:v>154</c:v>
                </c:pt>
                <c:pt idx="5">
                  <c:v>160</c:v>
                </c:pt>
                <c:pt idx="6">
                  <c:v>2160</c:v>
                </c:pt>
                <c:pt idx="7">
                  <c:v>116</c:v>
                </c:pt>
                <c:pt idx="8">
                  <c:v>63</c:v>
                </c:pt>
                <c:pt idx="9">
                  <c:v>24</c:v>
                </c:pt>
                <c:pt idx="10">
                  <c:v>205</c:v>
                </c:pt>
                <c:pt idx="11">
                  <c:v>185</c:v>
                </c:pt>
                <c:pt idx="12">
                  <c:v>223</c:v>
                </c:pt>
                <c:pt idx="13">
                  <c:v>0</c:v>
                </c:pt>
                <c:pt idx="14">
                  <c:v>1220</c:v>
                </c:pt>
                <c:pt idx="15">
                  <c:v>105</c:v>
                </c:pt>
                <c:pt idx="16">
                  <c:v>15</c:v>
                </c:pt>
                <c:pt idx="17">
                  <c:v>26</c:v>
                </c:pt>
                <c:pt idx="18">
                  <c:v>954</c:v>
                </c:pt>
                <c:pt idx="19">
                  <c:v>153</c:v>
                </c:pt>
                <c:pt idx="20">
                  <c:v>92</c:v>
                </c:pt>
                <c:pt idx="21">
                  <c:v>77</c:v>
                </c:pt>
                <c:pt idx="22">
                  <c:v>665</c:v>
                </c:pt>
                <c:pt idx="23">
                  <c:v>54</c:v>
                </c:pt>
                <c:pt idx="24">
                  <c:v>275</c:v>
                </c:pt>
                <c:pt idx="25">
                  <c:v>107</c:v>
                </c:pt>
                <c:pt idx="26">
                  <c:v>186</c:v>
                </c:pt>
                <c:pt idx="27">
                  <c:v>120</c:v>
                </c:pt>
                <c:pt idx="28">
                  <c:v>0</c:v>
                </c:pt>
                <c:pt idx="29">
                  <c:v>125</c:v>
                </c:pt>
                <c:pt idx="30">
                  <c:v>69</c:v>
                </c:pt>
                <c:pt idx="3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B1-41A5-B19E-ED3269A5E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909184"/>
        <c:axId val="216919808"/>
      </c:barChart>
      <c:catAx>
        <c:axId val="21690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6919808"/>
        <c:crosses val="autoZero"/>
        <c:auto val="1"/>
        <c:lblAlgn val="ctr"/>
        <c:lblOffset val="100"/>
        <c:noMultiLvlLbl val="0"/>
      </c:catAx>
      <c:valAx>
        <c:axId val="216919808"/>
        <c:scaling>
          <c:orientation val="minMax"/>
          <c:max val="2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6909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49313547345168"/>
          <c:y val="0.91909211013052894"/>
          <c:w val="0.66584124099872133"/>
          <c:h val="8.09078898694710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 por Tipo de Persona 2017</a:t>
            </a:r>
            <a:endParaRPr lang="es-ES" sz="1200"/>
          </a:p>
        </c:rich>
      </c:tx>
      <c:layout>
        <c:manualLayout>
          <c:xMode val="edge"/>
          <c:yMode val="edge"/>
          <c:x val="0.22626875280496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9782183617372"/>
          <c:y val="0.11758590071235164"/>
          <c:w val="0.87519988501286061"/>
          <c:h val="0.66150173816853952"/>
        </c:manualLayout>
      </c:layout>
      <c:lineChart>
        <c:grouping val="standard"/>
        <c:varyColors val="0"/>
        <c:ser>
          <c:idx val="0"/>
          <c:order val="0"/>
          <c:tx>
            <c:strRef>
              <c:f>'2.1.6'!$B$5:$B$6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'2.1.6'!$B$8:$B$39</c:f>
              <c:numCache>
                <c:formatCode>#,##0</c:formatCode>
                <c:ptCount val="32"/>
                <c:pt idx="0">
                  <c:v>1</c:v>
                </c:pt>
                <c:pt idx="1">
                  <c:v>63</c:v>
                </c:pt>
                <c:pt idx="2">
                  <c:v>2</c:v>
                </c:pt>
                <c:pt idx="3">
                  <c:v>64</c:v>
                </c:pt>
                <c:pt idx="4">
                  <c:v>145</c:v>
                </c:pt>
                <c:pt idx="5">
                  <c:v>7</c:v>
                </c:pt>
                <c:pt idx="6">
                  <c:v>1503</c:v>
                </c:pt>
                <c:pt idx="7">
                  <c:v>77</c:v>
                </c:pt>
                <c:pt idx="8">
                  <c:v>7</c:v>
                </c:pt>
                <c:pt idx="9">
                  <c:v>14</c:v>
                </c:pt>
                <c:pt idx="10">
                  <c:v>106</c:v>
                </c:pt>
                <c:pt idx="11">
                  <c:v>38</c:v>
                </c:pt>
                <c:pt idx="12">
                  <c:v>26</c:v>
                </c:pt>
                <c:pt idx="13">
                  <c:v>12</c:v>
                </c:pt>
                <c:pt idx="14">
                  <c:v>128</c:v>
                </c:pt>
                <c:pt idx="15">
                  <c:v>242</c:v>
                </c:pt>
                <c:pt idx="16">
                  <c:v>8</c:v>
                </c:pt>
                <c:pt idx="17">
                  <c:v>5</c:v>
                </c:pt>
                <c:pt idx="18">
                  <c:v>53</c:v>
                </c:pt>
                <c:pt idx="19">
                  <c:v>43</c:v>
                </c:pt>
                <c:pt idx="20">
                  <c:v>48</c:v>
                </c:pt>
                <c:pt idx="21">
                  <c:v>145</c:v>
                </c:pt>
                <c:pt idx="22">
                  <c:v>1</c:v>
                </c:pt>
                <c:pt idx="23">
                  <c:v>46</c:v>
                </c:pt>
                <c:pt idx="24">
                  <c:v>89</c:v>
                </c:pt>
                <c:pt idx="25">
                  <c:v>103</c:v>
                </c:pt>
                <c:pt idx="26">
                  <c:v>6</c:v>
                </c:pt>
                <c:pt idx="27">
                  <c:v>33</c:v>
                </c:pt>
                <c:pt idx="28">
                  <c:v>3</c:v>
                </c:pt>
                <c:pt idx="29">
                  <c:v>169</c:v>
                </c:pt>
                <c:pt idx="30">
                  <c:v>4</c:v>
                </c:pt>
                <c:pt idx="3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9-4E67-850F-C72A5EB0C77A}"/>
            </c:ext>
          </c:extLst>
        </c:ser>
        <c:ser>
          <c:idx val="1"/>
          <c:order val="1"/>
          <c:tx>
            <c:strRef>
              <c:f>'2.1.6'!$C$5:$C$6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'2.1.6'!$C$8:$C$39</c:f>
              <c:numCache>
                <c:formatCode>#,##0</c:formatCode>
                <c:ptCount val="32"/>
                <c:pt idx="0">
                  <c:v>265</c:v>
                </c:pt>
                <c:pt idx="1">
                  <c:v>764</c:v>
                </c:pt>
                <c:pt idx="2">
                  <c:v>523</c:v>
                </c:pt>
                <c:pt idx="3">
                  <c:v>157</c:v>
                </c:pt>
                <c:pt idx="4">
                  <c:v>1059</c:v>
                </c:pt>
                <c:pt idx="5">
                  <c:v>423</c:v>
                </c:pt>
                <c:pt idx="6">
                  <c:v>17441</c:v>
                </c:pt>
                <c:pt idx="7">
                  <c:v>768</c:v>
                </c:pt>
                <c:pt idx="8">
                  <c:v>100</c:v>
                </c:pt>
                <c:pt idx="9">
                  <c:v>268</c:v>
                </c:pt>
                <c:pt idx="10">
                  <c:v>3111</c:v>
                </c:pt>
                <c:pt idx="11">
                  <c:v>3229</c:v>
                </c:pt>
                <c:pt idx="12">
                  <c:v>418</c:v>
                </c:pt>
                <c:pt idx="13">
                  <c:v>949</c:v>
                </c:pt>
                <c:pt idx="14">
                  <c:v>3897</c:v>
                </c:pt>
                <c:pt idx="15">
                  <c:v>1102</c:v>
                </c:pt>
                <c:pt idx="16">
                  <c:v>576</c:v>
                </c:pt>
                <c:pt idx="17">
                  <c:v>295</c:v>
                </c:pt>
                <c:pt idx="18">
                  <c:v>2201</c:v>
                </c:pt>
                <c:pt idx="19">
                  <c:v>1038</c:v>
                </c:pt>
                <c:pt idx="20">
                  <c:v>2285</c:v>
                </c:pt>
                <c:pt idx="21">
                  <c:v>2065</c:v>
                </c:pt>
                <c:pt idx="22">
                  <c:v>717</c:v>
                </c:pt>
                <c:pt idx="23">
                  <c:v>857</c:v>
                </c:pt>
                <c:pt idx="24">
                  <c:v>913</c:v>
                </c:pt>
                <c:pt idx="25">
                  <c:v>504</c:v>
                </c:pt>
                <c:pt idx="26">
                  <c:v>777</c:v>
                </c:pt>
                <c:pt idx="27">
                  <c:v>782</c:v>
                </c:pt>
                <c:pt idx="28">
                  <c:v>1014</c:v>
                </c:pt>
                <c:pt idx="29">
                  <c:v>2253</c:v>
                </c:pt>
                <c:pt idx="30">
                  <c:v>415</c:v>
                </c:pt>
                <c:pt idx="31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9-4E67-850F-C72A5EB0C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022272"/>
        <c:axId val="215022664"/>
      </c:lineChart>
      <c:catAx>
        <c:axId val="21502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5022664"/>
        <c:crosses val="autoZero"/>
        <c:auto val="1"/>
        <c:lblAlgn val="ctr"/>
        <c:lblOffset val="100"/>
        <c:noMultiLvlLbl val="0"/>
      </c:catAx>
      <c:valAx>
        <c:axId val="215022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5022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303714283968715"/>
          <c:y val="0.92693774693780417"/>
          <c:w val="0.46938269460283993"/>
          <c:h val="7.3062253062195798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Tipo de Persona 2017</a:t>
            </a:r>
            <a:endParaRPr lang="es-ES" sz="1050"/>
          </a:p>
        </c:rich>
      </c:tx>
      <c:layout>
        <c:manualLayout>
          <c:xMode val="edge"/>
          <c:yMode val="edge"/>
          <c:x val="0.166960438261647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32735994207619E-2"/>
          <c:y val="0.30555555555555558"/>
          <c:w val="0.38133874239350912"/>
          <c:h val="0.6527777777777777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A017-4287-91B0-2AC7CD101230}"/>
              </c:ext>
            </c:extLst>
          </c:dPt>
          <c:dPt>
            <c:idx val="1"/>
            <c:bubble3D val="0"/>
            <c:explosion val="12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A017-4287-91B0-2AC7CD101230}"/>
              </c:ext>
            </c:extLst>
          </c:dPt>
          <c:dLbls>
            <c:dLbl>
              <c:idx val="0"/>
              <c:layout>
                <c:manualLayout>
                  <c:x val="-1.9640638226509719E-2"/>
                  <c:y val="8.1277704870224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7-4287-91B0-2AC7CD101230}"/>
                </c:ext>
              </c:extLst>
            </c:dLbl>
            <c:dLbl>
              <c:idx val="1"/>
              <c:layout>
                <c:manualLayout>
                  <c:x val="2.8263404194151186E-3"/>
                  <c:y val="-0.1805555555555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7-4287-91B0-2AC7CD101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'2.1.6'!$B$5:$C$5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'2.1.6'!$B$42:$C$42</c:f>
              <c:numCache>
                <c:formatCode>0</c:formatCode>
                <c:ptCount val="2"/>
                <c:pt idx="0">
                  <c:v>5.9195686857017114</c:v>
                </c:pt>
                <c:pt idx="1">
                  <c:v>94.080431314298295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7-4287-91B0-2AC7CD101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242344706914"/>
          <c:y val="0.46720873432487836"/>
          <c:w val="0.25080424321959782"/>
          <c:h val="0.16743438320210108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9</xdr:row>
      <xdr:rowOff>85725</xdr:rowOff>
    </xdr:from>
    <xdr:to>
      <xdr:col>9</xdr:col>
      <xdr:colOff>390525</xdr:colOff>
      <xdr:row>24</xdr:row>
      <xdr:rowOff>57150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759620</xdr:colOff>
      <xdr:row>6</xdr:row>
      <xdr:rowOff>0</xdr:rowOff>
    </xdr:from>
    <xdr:to>
      <xdr:col>14</xdr:col>
      <xdr:colOff>600075</xdr:colOff>
      <xdr:row>24</xdr:row>
      <xdr:rowOff>111125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632883</xdr:colOff>
      <xdr:row>27</xdr:row>
      <xdr:rowOff>73024</xdr:rowOff>
    </xdr:from>
    <xdr:to>
      <xdr:col>10</xdr:col>
      <xdr:colOff>714376</xdr:colOff>
      <xdr:row>41</xdr:row>
      <xdr:rowOff>180975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242207</xdr:colOff>
      <xdr:row>27</xdr:row>
      <xdr:rowOff>87086</xdr:rowOff>
    </xdr:from>
    <xdr:to>
      <xdr:col>17</xdr:col>
      <xdr:colOff>250371</xdr:colOff>
      <xdr:row>41</xdr:row>
      <xdr:rowOff>168729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1188243</xdr:colOff>
      <xdr:row>5</xdr:row>
      <xdr:rowOff>19049</xdr:rowOff>
    </xdr:from>
    <xdr:to>
      <xdr:col>9</xdr:col>
      <xdr:colOff>576412</xdr:colOff>
      <xdr:row>22</xdr:row>
      <xdr:rowOff>12862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F27942B-7F3D-48E7-84E4-1EA8A6E89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1197767</xdr:colOff>
      <xdr:row>22</xdr:row>
      <xdr:rowOff>173833</xdr:rowOff>
    </xdr:from>
    <xdr:to>
      <xdr:col>9</xdr:col>
      <xdr:colOff>581025</xdr:colOff>
      <xdr:row>41</xdr:row>
      <xdr:rowOff>171449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BB16703E-D1B5-43EC-BA81-2F72D534A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6</xdr:row>
      <xdr:rowOff>0</xdr:rowOff>
    </xdr:from>
    <xdr:to>
      <xdr:col>9</xdr:col>
      <xdr:colOff>723899</xdr:colOff>
      <xdr:row>19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6</xdr:row>
      <xdr:rowOff>85726</xdr:rowOff>
    </xdr:from>
    <xdr:to>
      <xdr:col>15</xdr:col>
      <xdr:colOff>561975</xdr:colOff>
      <xdr:row>23</xdr:row>
      <xdr:rowOff>76201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38098</xdr:colOff>
      <xdr:row>5</xdr:row>
      <xdr:rowOff>57149</xdr:rowOff>
    </xdr:from>
    <xdr:to>
      <xdr:col>15</xdr:col>
      <xdr:colOff>152399</xdr:colOff>
      <xdr:row>21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1028700</xdr:colOff>
      <xdr:row>23</xdr:row>
      <xdr:rowOff>152400</xdr:rowOff>
    </xdr:from>
    <xdr:to>
      <xdr:col>14</xdr:col>
      <xdr:colOff>133350</xdr:colOff>
      <xdr:row>38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22</xdr:row>
      <xdr:rowOff>19050</xdr:rowOff>
    </xdr:from>
    <xdr:to>
      <xdr:col>15</xdr:col>
      <xdr:colOff>600075</xdr:colOff>
      <xdr:row>36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4</xdr:row>
      <xdr:rowOff>38100</xdr:rowOff>
    </xdr:from>
    <xdr:to>
      <xdr:col>16</xdr:col>
      <xdr:colOff>552450</xdr:colOff>
      <xdr:row>18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190499</xdr:rowOff>
    </xdr:from>
    <xdr:to>
      <xdr:col>13</xdr:col>
      <xdr:colOff>523875</xdr:colOff>
      <xdr:row>22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24</xdr:row>
      <xdr:rowOff>66675</xdr:rowOff>
    </xdr:from>
    <xdr:to>
      <xdr:col>12</xdr:col>
      <xdr:colOff>704850</xdr:colOff>
      <xdr:row>38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397451</xdr:colOff>
      <xdr:row>6</xdr:row>
      <xdr:rowOff>132484</xdr:rowOff>
    </xdr:from>
    <xdr:to>
      <xdr:col>15</xdr:col>
      <xdr:colOff>638174</xdr:colOff>
      <xdr:row>23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635794</xdr:colOff>
      <xdr:row>24</xdr:row>
      <xdr:rowOff>71438</xdr:rowOff>
    </xdr:from>
    <xdr:to>
      <xdr:col>14</xdr:col>
      <xdr:colOff>709613</xdr:colOff>
      <xdr:row>39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6</xdr:row>
      <xdr:rowOff>104775</xdr:rowOff>
    </xdr:from>
    <xdr:to>
      <xdr:col>16</xdr:col>
      <xdr:colOff>723900</xdr:colOff>
      <xdr:row>23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676275</xdr:colOff>
      <xdr:row>24</xdr:row>
      <xdr:rowOff>180975</xdr:rowOff>
    </xdr:from>
    <xdr:to>
      <xdr:col>15</xdr:col>
      <xdr:colOff>676275</xdr:colOff>
      <xdr:row>39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9</xdr:row>
      <xdr:rowOff>2380</xdr:rowOff>
    </xdr:from>
    <xdr:to>
      <xdr:col>16</xdr:col>
      <xdr:colOff>511970</xdr:colOff>
      <xdr:row>25</xdr:row>
      <xdr:rowOff>23811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6803</xdr:colOff>
      <xdr:row>26</xdr:row>
      <xdr:rowOff>59531</xdr:rowOff>
    </xdr:from>
    <xdr:to>
      <xdr:col>16</xdr:col>
      <xdr:colOff>40821</xdr:colOff>
      <xdr:row>40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lorviv/Desktop/1%20Autotransporte%20de%20Carg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"/>
      <sheetName val="1.1.6"/>
      <sheetName val="1.1.6.1"/>
      <sheetName val="1.1.6.2"/>
      <sheetName val="1.1.7"/>
      <sheetName val="1.1.7.1"/>
      <sheetName val="1.1.7.2"/>
      <sheetName val="1.1.8"/>
      <sheetName val="1.1.9"/>
      <sheetName val=" 1.1.10"/>
      <sheetName val=" 1.1.11"/>
      <sheetName val="1.2.1"/>
      <sheetName val="1.2.2"/>
      <sheetName val="1.2.3"/>
      <sheetName val="1.3.1 "/>
      <sheetName val="1.4.1  "/>
      <sheetName val="1.4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A9" t="str">
            <v>C-2</v>
          </cell>
        </row>
      </sheetData>
      <sheetData sheetId="20">
        <row r="4">
          <cell r="B4" t="str">
            <v>Autotransporte de Carga General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A50" sqref="A50"/>
    </sheetView>
  </sheetViews>
  <sheetFormatPr baseColWidth="10" defaultColWidth="11.42578125" defaultRowHeight="15" x14ac:dyDescent="0.25"/>
  <cols>
    <col min="1" max="1" width="27.85546875" style="5" customWidth="1"/>
    <col min="2" max="2" width="18" style="5" customWidth="1"/>
    <col min="3" max="3" width="12.28515625" style="5" customWidth="1"/>
    <col min="4" max="4" width="14.28515625" style="5" customWidth="1"/>
    <col min="5" max="16384" width="11.42578125" style="5"/>
  </cols>
  <sheetData>
    <row r="1" spans="1:11" x14ac:dyDescent="0.25">
      <c r="A1" s="4"/>
      <c r="B1" s="4"/>
      <c r="C1" s="4"/>
      <c r="D1" s="4"/>
      <c r="E1" s="7"/>
      <c r="F1" s="7"/>
      <c r="G1" s="7"/>
    </row>
    <row r="2" spans="1:11" ht="17.25" x14ac:dyDescent="0.3">
      <c r="A2" s="39" t="s">
        <v>94</v>
      </c>
      <c r="B2" s="39"/>
      <c r="C2" s="39"/>
    </row>
    <row r="3" spans="1:11" x14ac:dyDescent="0.25">
      <c r="E3" s="4"/>
      <c r="F3" s="4"/>
      <c r="G3" s="4"/>
      <c r="H3" s="4"/>
      <c r="I3" s="4"/>
      <c r="J3" s="4"/>
      <c r="K3" s="4"/>
    </row>
    <row r="4" spans="1:11" ht="17.25" x14ac:dyDescent="0.3">
      <c r="A4" s="39" t="s">
        <v>109</v>
      </c>
      <c r="B4" s="39"/>
      <c r="C4" s="39"/>
      <c r="D4" s="4"/>
      <c r="E4" s="4"/>
      <c r="F4" s="4"/>
      <c r="G4" s="4"/>
      <c r="H4" s="4"/>
      <c r="I4" s="4"/>
      <c r="J4" s="4"/>
      <c r="K4" s="4"/>
    </row>
    <row r="5" spans="1:11" x14ac:dyDescent="0.25">
      <c r="D5" s="4"/>
      <c r="E5" s="4"/>
      <c r="F5" s="4"/>
      <c r="G5" s="4"/>
      <c r="H5" s="4"/>
      <c r="I5" s="4"/>
      <c r="J5" s="4"/>
      <c r="K5" s="4"/>
    </row>
    <row r="6" spans="1:11" ht="17.25" x14ac:dyDescent="0.3">
      <c r="A6" s="39" t="s">
        <v>135</v>
      </c>
      <c r="B6" s="39"/>
      <c r="C6" s="39"/>
      <c r="D6" s="41"/>
      <c r="E6" s="7"/>
      <c r="F6" s="7"/>
      <c r="G6" s="7"/>
    </row>
    <row r="7" spans="1:11" ht="17.25" x14ac:dyDescent="0.3">
      <c r="A7" s="48" t="s">
        <v>128</v>
      </c>
      <c r="B7" s="37"/>
      <c r="C7" s="37"/>
      <c r="D7" s="38"/>
      <c r="E7" s="7"/>
      <c r="F7" s="7"/>
      <c r="G7" s="7"/>
    </row>
    <row r="8" spans="1:11" x14ac:dyDescent="0.25">
      <c r="D8" s="7"/>
      <c r="G8" s="7"/>
    </row>
    <row r="9" spans="1:11" ht="26.25" customHeight="1" x14ac:dyDescent="0.25">
      <c r="A9" s="49" t="s">
        <v>129</v>
      </c>
      <c r="B9" s="49" t="s">
        <v>102</v>
      </c>
      <c r="C9" s="20" t="s">
        <v>0</v>
      </c>
      <c r="D9" s="7"/>
      <c r="G9" s="7"/>
    </row>
    <row r="10" spans="1:11" ht="7.5" customHeight="1" x14ac:dyDescent="0.25">
      <c r="A10" s="59"/>
      <c r="B10" s="59"/>
      <c r="C10" s="59"/>
      <c r="D10" s="7"/>
      <c r="G10" s="7"/>
    </row>
    <row r="11" spans="1:11" x14ac:dyDescent="0.25">
      <c r="A11" s="113" t="s">
        <v>40</v>
      </c>
      <c r="B11" s="114">
        <v>45714</v>
      </c>
      <c r="C11" s="115">
        <f>B11/$B$17*100</f>
        <v>83.831215272047089</v>
      </c>
      <c r="D11" s="7"/>
      <c r="G11" s="7"/>
    </row>
    <row r="12" spans="1:11" x14ac:dyDescent="0.25">
      <c r="A12" s="75" t="s">
        <v>39</v>
      </c>
      <c r="B12" s="25">
        <v>6266</v>
      </c>
      <c r="C12" s="77">
        <f>B12/$B$17*100</f>
        <v>11.490711705268563</v>
      </c>
      <c r="D12" s="7"/>
      <c r="G12" s="7"/>
    </row>
    <row r="13" spans="1:11" x14ac:dyDescent="0.25">
      <c r="A13" s="113" t="s">
        <v>41</v>
      </c>
      <c r="B13" s="114">
        <v>2237</v>
      </c>
      <c r="C13" s="115">
        <f>B13/$B$17*100</f>
        <v>4.1022537639141037</v>
      </c>
      <c r="D13" s="7"/>
      <c r="G13" s="7"/>
    </row>
    <row r="14" spans="1:11" x14ac:dyDescent="0.25">
      <c r="A14" s="75" t="s">
        <v>42</v>
      </c>
      <c r="B14" s="25">
        <v>77</v>
      </c>
      <c r="C14" s="77">
        <v>0.2</v>
      </c>
      <c r="D14" s="7"/>
      <c r="G14" s="7"/>
    </row>
    <row r="15" spans="1:11" x14ac:dyDescent="0.25">
      <c r="A15" s="116" t="s">
        <v>60</v>
      </c>
      <c r="B15" s="114">
        <v>237</v>
      </c>
      <c r="C15" s="115">
        <f>B15/$B$17*100</f>
        <v>0.43461517302085051</v>
      </c>
      <c r="D15" s="7"/>
      <c r="G15" s="7"/>
    </row>
    <row r="16" spans="1:11" ht="8.25" customHeight="1" x14ac:dyDescent="0.25">
      <c r="A16" s="59"/>
      <c r="B16" s="61"/>
      <c r="C16" s="62"/>
      <c r="D16" s="7"/>
      <c r="G16" s="7"/>
    </row>
    <row r="17" spans="1:7" ht="22.5" customHeight="1" x14ac:dyDescent="0.25">
      <c r="A17" s="2" t="s">
        <v>37</v>
      </c>
      <c r="B17" s="22">
        <f>SUM(B11:B15)</f>
        <v>54531</v>
      </c>
      <c r="C17" s="22">
        <f>SUM(C11:C15)</f>
        <v>100.05879591425061</v>
      </c>
      <c r="D17" s="7"/>
      <c r="G17" s="7"/>
    </row>
    <row r="18" spans="1:7" x14ac:dyDescent="0.25">
      <c r="D18" s="7"/>
    </row>
    <row r="19" spans="1:7" x14ac:dyDescent="0.25">
      <c r="D19" s="7"/>
    </row>
    <row r="20" spans="1:7" x14ac:dyDescent="0.25">
      <c r="D20" s="7"/>
    </row>
  </sheetData>
  <phoneticPr fontId="0" type="noConversion"/>
  <printOptions horizontalCentered="1"/>
  <pageMargins left="0.6692913385826772" right="0.74803149606299213" top="0.51181102362204722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B62" sqref="B62"/>
    </sheetView>
  </sheetViews>
  <sheetFormatPr baseColWidth="10" defaultColWidth="11.42578125" defaultRowHeight="15" x14ac:dyDescent="0.25"/>
  <cols>
    <col min="1" max="1" width="16" style="5" customWidth="1"/>
    <col min="2" max="2" width="14.140625" style="5" customWidth="1"/>
    <col min="3" max="3" width="12" style="5" customWidth="1"/>
    <col min="4" max="4" width="8.140625" style="5" customWidth="1"/>
    <col min="5" max="5" width="14.140625" style="5" customWidth="1"/>
    <col min="6" max="6" width="8.42578125" style="5" customWidth="1"/>
    <col min="7" max="7" width="11.42578125" style="5"/>
    <col min="8" max="8" width="10.7109375" style="5" customWidth="1"/>
    <col min="9" max="16384" width="11.42578125" style="5"/>
  </cols>
  <sheetData>
    <row r="2" spans="1:8" ht="17.25" x14ac:dyDescent="0.3">
      <c r="A2" s="10" t="s">
        <v>126</v>
      </c>
    </row>
    <row r="4" spans="1:8" ht="17.25" x14ac:dyDescent="0.3">
      <c r="A4" s="10" t="s">
        <v>124</v>
      </c>
    </row>
    <row r="6" spans="1:8" ht="17.25" customHeight="1" x14ac:dyDescent="0.25">
      <c r="A6" s="141" t="s">
        <v>104</v>
      </c>
      <c r="B6" s="141" t="s">
        <v>105</v>
      </c>
      <c r="C6" s="141" t="s">
        <v>106</v>
      </c>
      <c r="D6" s="141" t="s">
        <v>0</v>
      </c>
      <c r="E6" s="141" t="s">
        <v>107</v>
      </c>
      <c r="F6" s="141" t="s">
        <v>0</v>
      </c>
      <c r="G6" s="36"/>
      <c r="H6" s="32"/>
    </row>
    <row r="7" spans="1:8" ht="29.25" customHeight="1" x14ac:dyDescent="0.25">
      <c r="A7" s="141"/>
      <c r="B7" s="141"/>
      <c r="C7" s="141"/>
      <c r="D7" s="141"/>
      <c r="E7" s="141"/>
      <c r="F7" s="141"/>
      <c r="G7" s="144"/>
      <c r="H7" s="31"/>
    </row>
    <row r="8" spans="1:8" ht="6.75" customHeight="1" x14ac:dyDescent="0.25">
      <c r="A8" s="59"/>
      <c r="B8" s="59"/>
      <c r="C8" s="59"/>
      <c r="D8" s="59"/>
      <c r="E8" s="59"/>
      <c r="F8" s="59"/>
      <c r="G8" s="144"/>
      <c r="H8" s="34"/>
    </row>
    <row r="9" spans="1:8" x14ac:dyDescent="0.25">
      <c r="A9" s="124" t="s">
        <v>52</v>
      </c>
      <c r="B9" s="125" t="s">
        <v>56</v>
      </c>
      <c r="C9" s="114">
        <v>2177</v>
      </c>
      <c r="D9" s="126">
        <f>C9/$C$17*100</f>
        <v>72.542485838053977</v>
      </c>
      <c r="E9" s="114">
        <v>3526</v>
      </c>
      <c r="F9" s="126">
        <f>E9/$E$17*100</f>
        <v>6.4660468357448053</v>
      </c>
      <c r="G9" s="33">
        <v>73.975745657161582</v>
      </c>
      <c r="H9" s="35">
        <v>7.0281443790745746</v>
      </c>
    </row>
    <row r="10" spans="1:8" ht="9" customHeight="1" x14ac:dyDescent="0.25">
      <c r="A10" s="63"/>
      <c r="B10" s="64"/>
      <c r="C10" s="60"/>
      <c r="D10" s="66"/>
      <c r="E10" s="60"/>
      <c r="F10" s="66"/>
      <c r="G10" s="33"/>
      <c r="H10" s="35"/>
    </row>
    <row r="11" spans="1:8" x14ac:dyDescent="0.25">
      <c r="A11" s="124" t="s">
        <v>53</v>
      </c>
      <c r="B11" s="127" t="s">
        <v>57</v>
      </c>
      <c r="C11" s="114">
        <v>486</v>
      </c>
      <c r="D11" s="126">
        <f>C11/$C$17*100</f>
        <v>16.1946017994002</v>
      </c>
      <c r="E11" s="114">
        <v>6933</v>
      </c>
      <c r="F11" s="126">
        <f>E11/$E$17*100</f>
        <v>12.713869175331464</v>
      </c>
      <c r="G11" s="33">
        <v>15.732546705998033</v>
      </c>
      <c r="H11" s="35">
        <v>13.583240578788361</v>
      </c>
    </row>
    <row r="12" spans="1:8" ht="7.5" customHeight="1" x14ac:dyDescent="0.25">
      <c r="A12" s="63"/>
      <c r="B12" s="64"/>
      <c r="C12" s="60"/>
      <c r="D12" s="66"/>
      <c r="E12" s="60"/>
      <c r="F12" s="66"/>
      <c r="G12" s="33"/>
      <c r="H12" s="35"/>
    </row>
    <row r="13" spans="1:8" x14ac:dyDescent="0.25">
      <c r="A13" s="124" t="s">
        <v>54</v>
      </c>
      <c r="B13" s="128" t="s">
        <v>58</v>
      </c>
      <c r="C13" s="114">
        <v>219</v>
      </c>
      <c r="D13" s="126">
        <f>C13/$C$17*100</f>
        <v>7.2975674775074983</v>
      </c>
      <c r="E13" s="114">
        <v>11855</v>
      </c>
      <c r="F13" s="126">
        <f>E13/$E$17*100</f>
        <v>21.739927747519761</v>
      </c>
      <c r="G13" s="33">
        <v>6.9157653228449689</v>
      </c>
      <c r="H13" s="35">
        <v>22.964700270313244</v>
      </c>
    </row>
    <row r="14" spans="1:8" ht="9" customHeight="1" x14ac:dyDescent="0.25">
      <c r="A14" s="63"/>
      <c r="B14" s="64"/>
      <c r="C14" s="60"/>
      <c r="D14" s="66"/>
      <c r="E14" s="60"/>
      <c r="F14" s="66"/>
      <c r="G14" s="33"/>
      <c r="H14" s="35"/>
    </row>
    <row r="15" spans="1:8" x14ac:dyDescent="0.25">
      <c r="A15" s="124" t="s">
        <v>55</v>
      </c>
      <c r="B15" s="128" t="s">
        <v>59</v>
      </c>
      <c r="C15" s="114">
        <v>119</v>
      </c>
      <c r="D15" s="126">
        <f>C15/$C$17*100</f>
        <v>3.9653448850383204</v>
      </c>
      <c r="E15" s="114">
        <v>32217</v>
      </c>
      <c r="F15" s="126">
        <f>E15/$E$17*100</f>
        <v>59.080156241403969</v>
      </c>
      <c r="G15" s="33">
        <v>3.3759423139954112</v>
      </c>
      <c r="H15" s="35">
        <v>56.423914771823824</v>
      </c>
    </row>
    <row r="16" spans="1:8" ht="6" customHeight="1" x14ac:dyDescent="0.25">
      <c r="A16" s="67"/>
      <c r="B16" s="68"/>
      <c r="C16" s="60"/>
      <c r="D16" s="65"/>
      <c r="E16" s="60"/>
      <c r="F16" s="65"/>
      <c r="G16" s="28"/>
      <c r="H16" s="28"/>
    </row>
    <row r="17" spans="1:6" ht="19.5" customHeight="1" x14ac:dyDescent="0.25">
      <c r="A17" s="11" t="s">
        <v>37</v>
      </c>
      <c r="B17" s="23"/>
      <c r="C17" s="27">
        <f>C9+C11+C13+C15</f>
        <v>3001</v>
      </c>
      <c r="D17" s="52">
        <f>D9+D11+D13+D15</f>
        <v>100</v>
      </c>
      <c r="E17" s="27">
        <f>E9+E11+E13+E15</f>
        <v>54531</v>
      </c>
      <c r="F17" s="52">
        <f>F9+F11+F13+F15</f>
        <v>100</v>
      </c>
    </row>
    <row r="18" spans="1:6" ht="15.75" x14ac:dyDescent="0.25">
      <c r="A18" s="12"/>
      <c r="B18" s="12"/>
      <c r="C18" s="12"/>
      <c r="D18" s="12"/>
      <c r="E18" s="12"/>
      <c r="F18" s="12"/>
    </row>
    <row r="19" spans="1:6" hidden="1" x14ac:dyDescent="0.25"/>
    <row r="20" spans="1:6" x14ac:dyDescent="0.25">
      <c r="D20" s="84"/>
    </row>
    <row r="21" spans="1:6" x14ac:dyDescent="0.25">
      <c r="D21" s="84"/>
    </row>
    <row r="22" spans="1:6" x14ac:dyDescent="0.25">
      <c r="D22" s="84"/>
    </row>
    <row r="23" spans="1:6" x14ac:dyDescent="0.25">
      <c r="D23" s="84"/>
    </row>
    <row r="24" spans="1:6" x14ac:dyDescent="0.25">
      <c r="D24" s="84"/>
    </row>
    <row r="25" spans="1:6" x14ac:dyDescent="0.25">
      <c r="D25" s="30"/>
    </row>
    <row r="26" spans="1:6" x14ac:dyDescent="0.25">
      <c r="D26" s="30"/>
    </row>
  </sheetData>
  <mergeCells count="7">
    <mergeCell ref="G7:G8"/>
    <mergeCell ref="F6:F7"/>
    <mergeCell ref="A6:A7"/>
    <mergeCell ref="B6:B7"/>
    <mergeCell ref="C6:C7"/>
    <mergeCell ref="D6:D7"/>
    <mergeCell ref="E6:E7"/>
  </mergeCells>
  <phoneticPr fontId="0" type="noConversion"/>
  <pageMargins left="0.59055118110236227" right="0.74803149606299213" top="0.70866141732283472" bottom="0.98425196850393704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zoomScaleNormal="100" workbookViewId="0">
      <selection activeCell="A79" sqref="A79"/>
    </sheetView>
  </sheetViews>
  <sheetFormatPr baseColWidth="10" defaultColWidth="11.42578125" defaultRowHeight="15" x14ac:dyDescent="0.25"/>
  <cols>
    <col min="1" max="1" width="39.28515625" style="86" customWidth="1"/>
    <col min="2" max="2" width="15.85546875" style="86" customWidth="1"/>
    <col min="3" max="3" width="16.28515625" style="86" customWidth="1"/>
    <col min="4" max="4" width="18.140625" style="86" bestFit="1" customWidth="1"/>
    <col min="5" max="5" width="18.7109375" style="86" bestFit="1" customWidth="1"/>
    <col min="6" max="16384" width="11.42578125" style="86"/>
  </cols>
  <sheetData>
    <row r="2" spans="1:8" ht="19.5" customHeight="1" x14ac:dyDescent="0.3">
      <c r="A2" s="85" t="s">
        <v>121</v>
      </c>
    </row>
    <row r="4" spans="1:8" ht="17.25" x14ac:dyDescent="0.3">
      <c r="A4" s="85" t="s">
        <v>122</v>
      </c>
    </row>
    <row r="6" spans="1:8" ht="16.5" customHeight="1" x14ac:dyDescent="0.25">
      <c r="A6" s="141" t="s">
        <v>108</v>
      </c>
      <c r="B6" s="141" t="s">
        <v>120</v>
      </c>
      <c r="C6" s="141" t="s">
        <v>144</v>
      </c>
      <c r="E6" s="87"/>
      <c r="F6" s="87"/>
      <c r="G6" s="87"/>
      <c r="H6" s="87"/>
    </row>
    <row r="7" spans="1:8" ht="18" customHeight="1" x14ac:dyDescent="0.25">
      <c r="A7" s="141"/>
      <c r="B7" s="141"/>
      <c r="C7" s="141"/>
    </row>
    <row r="8" spans="1:8" ht="27.75" customHeight="1" x14ac:dyDescent="0.25">
      <c r="A8" s="141"/>
      <c r="B8" s="141"/>
      <c r="C8" s="141"/>
      <c r="D8" s="88" t="s">
        <v>90</v>
      </c>
      <c r="E8" s="88" t="s">
        <v>91</v>
      </c>
      <c r="F8" s="133"/>
    </row>
    <row r="9" spans="1:8" ht="8.25" customHeight="1" x14ac:dyDescent="0.25">
      <c r="A9" s="89"/>
      <c r="B9" s="89"/>
      <c r="C9" s="89"/>
      <c r="D9" s="90"/>
      <c r="E9" s="91"/>
      <c r="F9" s="133"/>
    </row>
    <row r="10" spans="1:8" x14ac:dyDescent="0.25">
      <c r="A10" s="129" t="s">
        <v>33</v>
      </c>
      <c r="B10" s="130">
        <v>49810</v>
      </c>
      <c r="C10" s="130">
        <v>8178772</v>
      </c>
      <c r="D10" s="92">
        <f>B10*100/$B$17</f>
        <v>1.6412835028107104</v>
      </c>
      <c r="E10" s="92">
        <f>C10*100/$C$17</f>
        <v>1.9028860231258817</v>
      </c>
    </row>
    <row r="11" spans="1:8" x14ac:dyDescent="0.25">
      <c r="A11" s="93" t="s">
        <v>49</v>
      </c>
      <c r="B11" s="94">
        <v>2198831</v>
      </c>
      <c r="C11" s="94">
        <v>295543671</v>
      </c>
      <c r="D11" s="92">
        <f t="shared" ref="D11:D15" si="0">B11*100/$B$17</f>
        <v>72.453423926295457</v>
      </c>
      <c r="E11" s="92">
        <f t="shared" ref="E11:E15" si="1">C11*100/$C$17</f>
        <v>68.761657712088564</v>
      </c>
    </row>
    <row r="12" spans="1:8" x14ac:dyDescent="0.25">
      <c r="A12" s="129" t="s">
        <v>34</v>
      </c>
      <c r="B12" s="130">
        <v>32078</v>
      </c>
      <c r="C12" s="130">
        <v>5262528</v>
      </c>
      <c r="D12" s="92">
        <f t="shared" si="0"/>
        <v>1.0569984381281261</v>
      </c>
      <c r="E12" s="92">
        <f t="shared" si="1"/>
        <v>1.2243880838723222</v>
      </c>
    </row>
    <row r="13" spans="1:8" x14ac:dyDescent="0.25">
      <c r="A13" s="93" t="s">
        <v>36</v>
      </c>
      <c r="B13" s="94">
        <v>19979</v>
      </c>
      <c r="C13" s="94">
        <v>1793477</v>
      </c>
      <c r="D13" s="92">
        <f t="shared" si="0"/>
        <v>0.65832569971200927</v>
      </c>
      <c r="E13" s="92">
        <f t="shared" si="1"/>
        <v>0.41727319408069291</v>
      </c>
    </row>
    <row r="14" spans="1:8" x14ac:dyDescent="0.25">
      <c r="A14" s="129" t="s">
        <v>35</v>
      </c>
      <c r="B14" s="130">
        <v>703071</v>
      </c>
      <c r="C14" s="130">
        <v>117328399</v>
      </c>
      <c r="D14" s="92">
        <f t="shared" si="0"/>
        <v>23.166810552190903</v>
      </c>
      <c r="E14" s="92">
        <f t="shared" si="1"/>
        <v>27.297810792724956</v>
      </c>
    </row>
    <row r="15" spans="1:8" ht="34.5" customHeight="1" x14ac:dyDescent="0.25">
      <c r="A15" s="95" t="s">
        <v>38</v>
      </c>
      <c r="B15" s="96">
        <v>31051</v>
      </c>
      <c r="C15" s="96">
        <v>1701975</v>
      </c>
      <c r="D15" s="92">
        <f t="shared" si="0"/>
        <v>1.0231578808627859</v>
      </c>
      <c r="E15" s="92">
        <f t="shared" si="1"/>
        <v>0.39598419410758395</v>
      </c>
    </row>
    <row r="16" spans="1:8" ht="8.25" customHeight="1" x14ac:dyDescent="0.25">
      <c r="A16" s="89"/>
      <c r="B16" s="97"/>
      <c r="C16" s="97"/>
      <c r="D16" s="92"/>
      <c r="E16" s="92"/>
      <c r="F16" s="133"/>
    </row>
    <row r="17" spans="1:6" ht="24" customHeight="1" x14ac:dyDescent="0.25">
      <c r="A17" s="132" t="s">
        <v>51</v>
      </c>
      <c r="B17" s="22">
        <f>SUM(B10:B15)</f>
        <v>3034820</v>
      </c>
      <c r="C17" s="22">
        <f>SUM(C10:C15)</f>
        <v>429808822</v>
      </c>
      <c r="D17" s="92">
        <f>SUM(D10:D15)</f>
        <v>100</v>
      </c>
      <c r="E17" s="92">
        <f>SUM(E10:E15)</f>
        <v>100.00000000000001</v>
      </c>
      <c r="F17" s="133"/>
    </row>
    <row r="18" spans="1:6" x14ac:dyDescent="0.25">
      <c r="A18" s="98" t="s">
        <v>132</v>
      </c>
      <c r="D18" s="99"/>
      <c r="E18" s="99"/>
    </row>
    <row r="19" spans="1:6" x14ac:dyDescent="0.25">
      <c r="C19" s="99"/>
      <c r="D19" s="99"/>
      <c r="E19" s="99"/>
    </row>
    <row r="20" spans="1:6" x14ac:dyDescent="0.25">
      <c r="C20" s="99"/>
      <c r="D20" s="99"/>
      <c r="E20" s="99"/>
    </row>
    <row r="21" spans="1:6" x14ac:dyDescent="0.25">
      <c r="A21" s="100" t="s">
        <v>93</v>
      </c>
      <c r="B21" s="101"/>
      <c r="C21" s="102"/>
      <c r="D21" s="99"/>
      <c r="E21" s="99"/>
    </row>
    <row r="22" spans="1:6" ht="15" customHeight="1" x14ac:dyDescent="0.25">
      <c r="A22" s="144" t="s">
        <v>92</v>
      </c>
      <c r="B22" s="101"/>
      <c r="C22" s="102"/>
      <c r="D22" s="99"/>
      <c r="E22" s="99"/>
    </row>
    <row r="23" spans="1:6" ht="15" customHeight="1" x14ac:dyDescent="0.25">
      <c r="A23" s="144"/>
      <c r="B23" s="101"/>
      <c r="C23" s="103"/>
      <c r="D23" s="104"/>
      <c r="E23" s="99"/>
    </row>
    <row r="24" spans="1:6" x14ac:dyDescent="0.25">
      <c r="A24" s="105"/>
      <c r="B24" s="101"/>
      <c r="C24" s="99"/>
      <c r="D24" s="99"/>
    </row>
    <row r="25" spans="1:6" x14ac:dyDescent="0.25">
      <c r="A25" s="101"/>
      <c r="B25" s="94"/>
      <c r="C25" s="94"/>
    </row>
    <row r="26" spans="1:6" x14ac:dyDescent="0.25">
      <c r="A26" s="101"/>
      <c r="B26" s="94"/>
      <c r="C26" s="94"/>
    </row>
    <row r="27" spans="1:6" x14ac:dyDescent="0.25">
      <c r="A27" s="101"/>
      <c r="B27" s="94"/>
      <c r="C27" s="94"/>
    </row>
    <row r="28" spans="1:6" x14ac:dyDescent="0.25">
      <c r="A28" s="106"/>
      <c r="B28" s="94"/>
      <c r="C28" s="94"/>
    </row>
    <row r="29" spans="1:6" x14ac:dyDescent="0.25">
      <c r="A29" s="107"/>
      <c r="B29" s="108"/>
      <c r="C29" s="108"/>
    </row>
    <row r="30" spans="1:6" ht="15.75" x14ac:dyDescent="0.25">
      <c r="A30" s="70"/>
      <c r="B30" s="80"/>
      <c r="C30" s="80"/>
    </row>
    <row r="31" spans="1:6" x14ac:dyDescent="0.25">
      <c r="A31" s="100"/>
      <c r="B31" s="101"/>
      <c r="C31" s="101"/>
    </row>
    <row r="32" spans="1:6" x14ac:dyDescent="0.25">
      <c r="A32" s="100"/>
      <c r="B32" s="101"/>
      <c r="C32" s="101"/>
    </row>
    <row r="33" spans="1:3" x14ac:dyDescent="0.25">
      <c r="A33" s="100"/>
      <c r="B33" s="109"/>
      <c r="C33" s="109"/>
    </row>
    <row r="41" spans="1:3" x14ac:dyDescent="0.25">
      <c r="A41" s="110"/>
    </row>
    <row r="42" spans="1:3" x14ac:dyDescent="0.25">
      <c r="A42" s="110"/>
    </row>
    <row r="43" spans="1:3" x14ac:dyDescent="0.25">
      <c r="A43" s="110"/>
    </row>
    <row r="44" spans="1:3" x14ac:dyDescent="0.25">
      <c r="A44" s="111"/>
    </row>
    <row r="50" spans="2:2" x14ac:dyDescent="0.25">
      <c r="B50" s="112"/>
    </row>
  </sheetData>
  <mergeCells count="4">
    <mergeCell ref="A6:A8"/>
    <mergeCell ref="B6:B8"/>
    <mergeCell ref="C6:C8"/>
    <mergeCell ref="A22:A23"/>
  </mergeCells>
  <printOptions horizontalCentered="1"/>
  <pageMargins left="0.51181102362204722" right="0.74803149606299213" top="0.78740157480314965" bottom="0.98425196850393704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A41" sqref="A41"/>
    </sheetView>
  </sheetViews>
  <sheetFormatPr baseColWidth="10" defaultColWidth="11.42578125" defaultRowHeight="15" x14ac:dyDescent="0.25"/>
  <cols>
    <col min="1" max="1" width="35.5703125" style="5" customWidth="1"/>
    <col min="2" max="2" width="14.42578125" style="5" customWidth="1"/>
    <col min="3" max="3" width="12.28515625" style="5" customWidth="1"/>
    <col min="4" max="4" width="9.85546875" style="5" customWidth="1"/>
    <col min="5" max="16384" width="11.42578125" style="5"/>
  </cols>
  <sheetData>
    <row r="1" spans="1:11" x14ac:dyDescent="0.25">
      <c r="D1" s="4"/>
      <c r="E1" s="4"/>
      <c r="F1" s="4"/>
      <c r="G1" s="4"/>
      <c r="H1" s="4"/>
      <c r="I1" s="4"/>
      <c r="J1" s="4"/>
      <c r="K1" s="4"/>
    </row>
    <row r="2" spans="1:11" ht="17.25" x14ac:dyDescent="0.3">
      <c r="A2" s="39" t="s">
        <v>136</v>
      </c>
      <c r="B2" s="39"/>
      <c r="C2" s="39"/>
      <c r="D2" s="4"/>
      <c r="E2" s="4"/>
      <c r="F2" s="4"/>
      <c r="G2" s="4"/>
      <c r="H2" s="4"/>
      <c r="I2" s="4"/>
      <c r="J2" s="4"/>
      <c r="K2" s="4"/>
    </row>
    <row r="3" spans="1:11" ht="15.75" customHeight="1" x14ac:dyDescent="0.3">
      <c r="A3" s="48" t="s">
        <v>111</v>
      </c>
      <c r="B3" s="37"/>
      <c r="C3" s="37"/>
      <c r="D3" s="4"/>
      <c r="E3" s="4"/>
      <c r="F3" s="4"/>
      <c r="G3" s="4"/>
      <c r="H3" s="4"/>
      <c r="I3" s="4"/>
      <c r="J3" s="4"/>
      <c r="K3" s="4"/>
    </row>
    <row r="4" spans="1:11" x14ac:dyDescent="0.25">
      <c r="D4" s="4"/>
      <c r="E4" s="4"/>
      <c r="F4" s="4"/>
      <c r="G4" s="4"/>
      <c r="H4" s="4"/>
      <c r="I4" s="4"/>
      <c r="J4" s="4"/>
      <c r="K4" s="4"/>
    </row>
    <row r="5" spans="1:11" ht="37.5" customHeight="1" x14ac:dyDescent="0.25">
      <c r="A5" s="49" t="s">
        <v>127</v>
      </c>
      <c r="B5" s="49" t="s">
        <v>102</v>
      </c>
      <c r="C5" s="20" t="s">
        <v>0</v>
      </c>
      <c r="D5" s="4"/>
      <c r="F5" s="4"/>
      <c r="G5" s="4"/>
      <c r="H5" s="4"/>
      <c r="I5" s="4"/>
      <c r="J5" s="4"/>
      <c r="K5" s="4"/>
    </row>
    <row r="6" spans="1:11" ht="6.75" customHeight="1" x14ac:dyDescent="0.25">
      <c r="A6" s="55" t="s">
        <v>32</v>
      </c>
      <c r="B6" s="55"/>
      <c r="C6" s="56"/>
      <c r="D6" s="4"/>
      <c r="F6" s="4"/>
      <c r="G6" s="4"/>
      <c r="H6" s="4"/>
      <c r="I6" s="4"/>
      <c r="J6" s="4"/>
      <c r="K6" s="4"/>
    </row>
    <row r="7" spans="1:11" x14ac:dyDescent="0.25">
      <c r="A7" s="113" t="s">
        <v>33</v>
      </c>
      <c r="B7" s="117">
        <v>1408</v>
      </c>
      <c r="C7" s="118">
        <f t="shared" ref="C7:C12" si="0">B7/$B$14*100</f>
        <v>2.5820175679888502</v>
      </c>
      <c r="D7" s="4"/>
      <c r="F7" s="4"/>
      <c r="G7" s="4"/>
      <c r="H7" s="4"/>
      <c r="I7" s="4"/>
      <c r="J7" s="4"/>
      <c r="K7" s="4"/>
    </row>
    <row r="8" spans="1:11" x14ac:dyDescent="0.25">
      <c r="A8" s="75" t="s">
        <v>49</v>
      </c>
      <c r="B8" s="71">
        <v>33530</v>
      </c>
      <c r="C8" s="72">
        <f t="shared" si="0"/>
        <v>61.487960976325397</v>
      </c>
      <c r="D8" s="4"/>
      <c r="F8" s="4"/>
      <c r="G8" s="4"/>
      <c r="H8" s="4"/>
      <c r="I8" s="4"/>
      <c r="J8" s="4"/>
    </row>
    <row r="9" spans="1:11" x14ac:dyDescent="0.25">
      <c r="A9" s="113" t="s">
        <v>34</v>
      </c>
      <c r="B9" s="117">
        <v>635</v>
      </c>
      <c r="C9" s="118">
        <v>1.1000000000000001</v>
      </c>
      <c r="D9" s="4"/>
      <c r="F9" s="4"/>
      <c r="G9" s="4"/>
      <c r="H9" s="4"/>
      <c r="I9" s="4"/>
      <c r="J9" s="4"/>
    </row>
    <row r="10" spans="1:11" x14ac:dyDescent="0.25">
      <c r="A10" s="75" t="s">
        <v>36</v>
      </c>
      <c r="B10" s="71">
        <v>94</v>
      </c>
      <c r="C10" s="72">
        <f t="shared" si="0"/>
        <v>0.17237901377198289</v>
      </c>
      <c r="D10" s="4"/>
      <c r="F10" s="4"/>
      <c r="G10" s="4"/>
      <c r="H10" s="4"/>
      <c r="I10" s="4"/>
      <c r="J10" s="4"/>
    </row>
    <row r="11" spans="1:11" x14ac:dyDescent="0.25">
      <c r="A11" s="113" t="s">
        <v>35</v>
      </c>
      <c r="B11" s="117">
        <v>10463</v>
      </c>
      <c r="C11" s="118">
        <f t="shared" si="0"/>
        <v>19.187251288258057</v>
      </c>
      <c r="D11" s="4"/>
      <c r="F11" s="4"/>
      <c r="G11" s="4"/>
      <c r="H11" s="4"/>
      <c r="I11" s="4"/>
      <c r="J11" s="4"/>
    </row>
    <row r="12" spans="1:11" ht="31.5" customHeight="1" x14ac:dyDescent="0.25">
      <c r="A12" s="76" t="s">
        <v>100</v>
      </c>
      <c r="B12" s="73">
        <v>8401</v>
      </c>
      <c r="C12" s="74">
        <f t="shared" si="0"/>
        <v>15.405915901047109</v>
      </c>
      <c r="D12" s="4"/>
      <c r="F12" s="4"/>
      <c r="G12" s="4"/>
      <c r="H12" s="4"/>
      <c r="I12" s="4"/>
      <c r="J12" s="4"/>
    </row>
    <row r="13" spans="1:11" ht="7.5" customHeight="1" x14ac:dyDescent="0.25">
      <c r="A13" s="55"/>
      <c r="B13" s="57"/>
      <c r="C13" s="58"/>
      <c r="D13" s="4"/>
      <c r="F13" s="4"/>
      <c r="G13" s="4"/>
      <c r="H13" s="4"/>
      <c r="I13" s="4"/>
      <c r="J13" s="4"/>
    </row>
    <row r="14" spans="1:11" ht="21" customHeight="1" x14ac:dyDescent="0.25">
      <c r="A14" s="2" t="s">
        <v>37</v>
      </c>
      <c r="B14" s="24">
        <f>SUM(B7:B12)</f>
        <v>54531</v>
      </c>
      <c r="C14" s="24">
        <f>SUM(C7:C12)</f>
        <v>99.935524747391398</v>
      </c>
      <c r="D14" s="4"/>
      <c r="F14" s="4"/>
      <c r="G14" s="4"/>
      <c r="H14" s="4"/>
      <c r="I14" s="4"/>
      <c r="J14" s="4"/>
      <c r="K14" s="4"/>
    </row>
    <row r="15" spans="1:11" x14ac:dyDescent="0.25">
      <c r="D15" s="4"/>
    </row>
    <row r="16" spans="1:11" x14ac:dyDescent="0.25">
      <c r="A16" s="16"/>
    </row>
    <row r="17" spans="1:6" x14ac:dyDescent="0.25">
      <c r="F17" s="4"/>
    </row>
    <row r="18" spans="1:6" x14ac:dyDescent="0.25">
      <c r="F18" s="4"/>
    </row>
    <row r="19" spans="1:6" x14ac:dyDescent="0.25">
      <c r="A19" s="42"/>
      <c r="B19" s="42"/>
      <c r="F19" s="4"/>
    </row>
    <row r="20" spans="1:6" x14ac:dyDescent="0.25">
      <c r="A20" s="42"/>
      <c r="B20" s="42"/>
      <c r="F20" s="4"/>
    </row>
    <row r="21" spans="1:6" x14ac:dyDescent="0.25">
      <c r="A21" s="42"/>
      <c r="B21" s="42"/>
      <c r="F21" s="4"/>
    </row>
    <row r="22" spans="1:6" x14ac:dyDescent="0.25">
      <c r="A22" s="42"/>
      <c r="B22" s="42"/>
    </row>
    <row r="23" spans="1:6" x14ac:dyDescent="0.25">
      <c r="A23" s="42"/>
      <c r="B23" s="42"/>
    </row>
    <row r="24" spans="1:6" x14ac:dyDescent="0.25">
      <c r="A24" s="42"/>
      <c r="B24" s="42"/>
    </row>
    <row r="25" spans="1:6" x14ac:dyDescent="0.25">
      <c r="A25" s="42"/>
      <c r="B25" s="42"/>
    </row>
  </sheetData>
  <phoneticPr fontId="0" type="noConversion"/>
  <printOptions horizontalCentered="1"/>
  <pageMargins left="0.43307086614173229" right="0.74803149606299213" top="0.51181102362204722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zoomScaleNormal="100" workbookViewId="0">
      <selection activeCell="A52" sqref="A52"/>
    </sheetView>
  </sheetViews>
  <sheetFormatPr baseColWidth="10" defaultColWidth="11.42578125" defaultRowHeight="15" x14ac:dyDescent="0.25"/>
  <cols>
    <col min="1" max="1" width="24" style="5" customWidth="1"/>
    <col min="2" max="2" width="11.5703125" style="5" customWidth="1"/>
    <col min="3" max="3" width="12.85546875" style="5" customWidth="1"/>
    <col min="4" max="5" width="13.42578125" style="5" customWidth="1"/>
    <col min="6" max="6" width="15.42578125" style="5" customWidth="1"/>
    <col min="7" max="7" width="12.5703125" style="5" customWidth="1"/>
    <col min="8" max="16384" width="11.42578125" style="5"/>
  </cols>
  <sheetData>
    <row r="2" spans="1:9" ht="17.25" x14ac:dyDescent="0.3">
      <c r="A2" s="39" t="s">
        <v>113</v>
      </c>
      <c r="B2" s="39"/>
      <c r="C2" s="39"/>
      <c r="D2" s="39"/>
      <c r="E2" s="39"/>
      <c r="F2" s="39"/>
      <c r="G2" s="39"/>
    </row>
    <row r="3" spans="1:9" ht="17.25" x14ac:dyDescent="0.3">
      <c r="A3" s="39" t="s">
        <v>114</v>
      </c>
      <c r="B3" s="39"/>
      <c r="C3" s="39"/>
      <c r="D3" s="39"/>
      <c r="E3" s="39"/>
      <c r="F3" s="39"/>
      <c r="G3" s="39"/>
    </row>
    <row r="5" spans="1:9" ht="20.25" customHeight="1" x14ac:dyDescent="0.25">
      <c r="A5" s="134" t="s">
        <v>95</v>
      </c>
      <c r="B5" s="135" t="s">
        <v>96</v>
      </c>
      <c r="C5" s="135"/>
      <c r="D5" s="135"/>
      <c r="E5" s="135"/>
      <c r="F5" s="135"/>
      <c r="G5" s="135"/>
    </row>
    <row r="6" spans="1:9" ht="19.5" customHeight="1" x14ac:dyDescent="0.25">
      <c r="A6" s="134"/>
      <c r="B6" s="17" t="s">
        <v>43</v>
      </c>
      <c r="C6" s="17" t="s">
        <v>44</v>
      </c>
      <c r="D6" s="17" t="s">
        <v>45</v>
      </c>
      <c r="E6" s="17" t="s">
        <v>46</v>
      </c>
      <c r="F6" s="17" t="s">
        <v>143</v>
      </c>
      <c r="G6" s="17" t="s">
        <v>37</v>
      </c>
    </row>
    <row r="7" spans="1:9" ht="8.25" customHeight="1" x14ac:dyDescent="0.25">
      <c r="A7" s="59"/>
      <c r="B7" s="69"/>
      <c r="C7" s="69"/>
      <c r="D7" s="68"/>
      <c r="E7" s="68"/>
      <c r="F7" s="69"/>
      <c r="G7" s="69"/>
    </row>
    <row r="8" spans="1:9" x14ac:dyDescent="0.25">
      <c r="A8" s="119" t="s">
        <v>1</v>
      </c>
      <c r="B8" s="120">
        <v>186</v>
      </c>
      <c r="C8" s="120">
        <v>80</v>
      </c>
      <c r="D8" s="120">
        <v>0</v>
      </c>
      <c r="E8" s="120">
        <v>0</v>
      </c>
      <c r="F8" s="120">
        <v>0</v>
      </c>
      <c r="G8" s="120">
        <f t="shared" ref="G8:G39" si="0">SUM(B8:F8)</f>
        <v>266</v>
      </c>
      <c r="H8" s="28" t="s">
        <v>61</v>
      </c>
    </row>
    <row r="9" spans="1:9" x14ac:dyDescent="0.25">
      <c r="A9" s="45" t="s">
        <v>2</v>
      </c>
      <c r="B9" s="6">
        <v>379</v>
      </c>
      <c r="C9" s="6">
        <v>448</v>
      </c>
      <c r="D9" s="6">
        <v>0</v>
      </c>
      <c r="E9" s="6">
        <v>0</v>
      </c>
      <c r="F9" s="6">
        <v>0</v>
      </c>
      <c r="G9" s="6">
        <f t="shared" si="0"/>
        <v>827</v>
      </c>
      <c r="H9" s="28" t="s">
        <v>62</v>
      </c>
    </row>
    <row r="10" spans="1:9" x14ac:dyDescent="0.25">
      <c r="A10" s="119" t="s">
        <v>3</v>
      </c>
      <c r="B10" s="120">
        <v>253</v>
      </c>
      <c r="C10" s="120">
        <v>272</v>
      </c>
      <c r="D10" s="120">
        <v>0</v>
      </c>
      <c r="E10" s="120">
        <v>0</v>
      </c>
      <c r="F10" s="120">
        <v>0</v>
      </c>
      <c r="G10" s="120">
        <f t="shared" si="0"/>
        <v>525</v>
      </c>
      <c r="H10" s="28" t="s">
        <v>63</v>
      </c>
    </row>
    <row r="11" spans="1:9" x14ac:dyDescent="0.25">
      <c r="A11" s="45" t="s">
        <v>4</v>
      </c>
      <c r="B11" s="6">
        <v>156</v>
      </c>
      <c r="C11" s="6">
        <v>65</v>
      </c>
      <c r="D11" s="6">
        <v>0</v>
      </c>
      <c r="E11" s="6">
        <v>0</v>
      </c>
      <c r="F11" s="6">
        <v>0</v>
      </c>
      <c r="G11" s="6">
        <f t="shared" si="0"/>
        <v>221</v>
      </c>
      <c r="H11" s="28" t="s">
        <v>141</v>
      </c>
    </row>
    <row r="12" spans="1:9" x14ac:dyDescent="0.25">
      <c r="A12" s="119" t="s">
        <v>7</v>
      </c>
      <c r="B12" s="120">
        <v>721</v>
      </c>
      <c r="C12" s="120">
        <v>483</v>
      </c>
      <c r="D12" s="120">
        <v>0</v>
      </c>
      <c r="E12" s="120">
        <v>0</v>
      </c>
      <c r="F12" s="120">
        <v>0</v>
      </c>
      <c r="G12" s="120">
        <f t="shared" si="0"/>
        <v>1204</v>
      </c>
      <c r="H12" s="28" t="s">
        <v>64</v>
      </c>
    </row>
    <row r="13" spans="1:9" x14ac:dyDescent="0.25">
      <c r="A13" s="45" t="s">
        <v>8</v>
      </c>
      <c r="B13" s="6">
        <v>262</v>
      </c>
      <c r="C13" s="6">
        <v>168</v>
      </c>
      <c r="D13" s="6">
        <v>0</v>
      </c>
      <c r="E13" s="6">
        <v>0</v>
      </c>
      <c r="F13" s="6">
        <v>0</v>
      </c>
      <c r="G13" s="6">
        <f t="shared" si="0"/>
        <v>430</v>
      </c>
      <c r="H13" s="28" t="s">
        <v>65</v>
      </c>
    </row>
    <row r="14" spans="1:9" x14ac:dyDescent="0.25">
      <c r="A14" s="119" t="s">
        <v>139</v>
      </c>
      <c r="B14" s="120">
        <v>16984</v>
      </c>
      <c r="C14" s="120">
        <v>1940</v>
      </c>
      <c r="D14" s="120">
        <v>3</v>
      </c>
      <c r="E14" s="120">
        <v>0</v>
      </c>
      <c r="F14" s="120">
        <v>17</v>
      </c>
      <c r="G14" s="120">
        <f t="shared" si="0"/>
        <v>18944</v>
      </c>
      <c r="H14" s="28" t="s">
        <v>140</v>
      </c>
    </row>
    <row r="15" spans="1:9" x14ac:dyDescent="0.25">
      <c r="A15" s="45" t="s">
        <v>5</v>
      </c>
      <c r="B15" s="6">
        <v>729</v>
      </c>
      <c r="C15" s="6">
        <v>116</v>
      </c>
      <c r="D15" s="6">
        <v>0</v>
      </c>
      <c r="E15" s="6">
        <v>0</v>
      </c>
      <c r="F15" s="6">
        <v>0</v>
      </c>
      <c r="G15" s="6">
        <f t="shared" si="0"/>
        <v>845</v>
      </c>
      <c r="H15" s="28" t="s">
        <v>66</v>
      </c>
      <c r="I15" s="18"/>
    </row>
    <row r="16" spans="1:9" x14ac:dyDescent="0.25">
      <c r="A16" s="119" t="s">
        <v>6</v>
      </c>
      <c r="B16" s="120">
        <v>44</v>
      </c>
      <c r="C16" s="120">
        <v>63</v>
      </c>
      <c r="D16" s="120">
        <v>0</v>
      </c>
      <c r="E16" s="120">
        <v>0</v>
      </c>
      <c r="F16" s="120">
        <v>0</v>
      </c>
      <c r="G16" s="120">
        <f t="shared" si="0"/>
        <v>107</v>
      </c>
      <c r="H16" s="28" t="s">
        <v>67</v>
      </c>
    </row>
    <row r="17" spans="1:8" x14ac:dyDescent="0.25">
      <c r="A17" s="45" t="s">
        <v>9</v>
      </c>
      <c r="B17" s="6">
        <v>259</v>
      </c>
      <c r="C17" s="6">
        <v>23</v>
      </c>
      <c r="D17" s="6">
        <v>0</v>
      </c>
      <c r="E17" s="6">
        <v>0</v>
      </c>
      <c r="F17" s="6">
        <v>0</v>
      </c>
      <c r="G17" s="6">
        <f t="shared" si="0"/>
        <v>282</v>
      </c>
      <c r="H17" s="28" t="s">
        <v>68</v>
      </c>
    </row>
    <row r="18" spans="1:8" x14ac:dyDescent="0.25">
      <c r="A18" s="119" t="s">
        <v>31</v>
      </c>
      <c r="B18" s="120">
        <v>3063</v>
      </c>
      <c r="C18" s="120">
        <v>151</v>
      </c>
      <c r="D18" s="120">
        <v>3</v>
      </c>
      <c r="E18" s="120">
        <v>0</v>
      </c>
      <c r="F18" s="120">
        <v>0</v>
      </c>
      <c r="G18" s="120">
        <f t="shared" si="0"/>
        <v>3217</v>
      </c>
      <c r="H18" s="28" t="s">
        <v>69</v>
      </c>
    </row>
    <row r="19" spans="1:8" x14ac:dyDescent="0.25">
      <c r="A19" s="45" t="s">
        <v>10</v>
      </c>
      <c r="B19" s="6">
        <v>3139</v>
      </c>
      <c r="C19" s="6">
        <v>119</v>
      </c>
      <c r="D19" s="6">
        <v>8</v>
      </c>
      <c r="E19" s="6">
        <v>1</v>
      </c>
      <c r="F19" s="6">
        <v>0</v>
      </c>
      <c r="G19" s="6">
        <f t="shared" si="0"/>
        <v>3267</v>
      </c>
      <c r="H19" s="28" t="s">
        <v>70</v>
      </c>
    </row>
    <row r="20" spans="1:8" x14ac:dyDescent="0.25">
      <c r="A20" s="119" t="s">
        <v>11</v>
      </c>
      <c r="B20" s="120">
        <v>223</v>
      </c>
      <c r="C20" s="120">
        <v>221</v>
      </c>
      <c r="D20" s="120">
        <v>0</v>
      </c>
      <c r="E20" s="120">
        <v>0</v>
      </c>
      <c r="F20" s="120">
        <v>0</v>
      </c>
      <c r="G20" s="120">
        <f t="shared" si="0"/>
        <v>444</v>
      </c>
      <c r="H20" s="28" t="s">
        <v>71</v>
      </c>
    </row>
    <row r="21" spans="1:8" x14ac:dyDescent="0.25">
      <c r="A21" s="45" t="s">
        <v>12</v>
      </c>
      <c r="B21" s="6">
        <v>961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961</v>
      </c>
      <c r="H21" s="28" t="s">
        <v>72</v>
      </c>
    </row>
    <row r="22" spans="1:8" x14ac:dyDescent="0.25">
      <c r="A22" s="119" t="s">
        <v>13</v>
      </c>
      <c r="B22" s="120">
        <v>2884</v>
      </c>
      <c r="C22" s="120">
        <v>1128</v>
      </c>
      <c r="D22" s="120">
        <v>13</v>
      </c>
      <c r="E22" s="120">
        <v>0</v>
      </c>
      <c r="F22" s="120">
        <v>0</v>
      </c>
      <c r="G22" s="120">
        <f t="shared" si="0"/>
        <v>4025</v>
      </c>
      <c r="H22" s="28" t="s">
        <v>73</v>
      </c>
    </row>
    <row r="23" spans="1:8" x14ac:dyDescent="0.25">
      <c r="A23" s="45" t="s">
        <v>14</v>
      </c>
      <c r="B23" s="6">
        <v>1235</v>
      </c>
      <c r="C23" s="6">
        <v>109</v>
      </c>
      <c r="D23" s="6">
        <v>0</v>
      </c>
      <c r="E23" s="6">
        <v>0</v>
      </c>
      <c r="F23" s="6">
        <v>0</v>
      </c>
      <c r="G23" s="6">
        <f t="shared" si="0"/>
        <v>1344</v>
      </c>
      <c r="H23" s="28" t="s">
        <v>74</v>
      </c>
    </row>
    <row r="24" spans="1:8" x14ac:dyDescent="0.25">
      <c r="A24" s="119" t="s">
        <v>15</v>
      </c>
      <c r="B24" s="120">
        <v>569</v>
      </c>
      <c r="C24" s="120">
        <v>15</v>
      </c>
      <c r="D24" s="120">
        <v>0</v>
      </c>
      <c r="E24" s="120">
        <v>0</v>
      </c>
      <c r="F24" s="120">
        <v>0</v>
      </c>
      <c r="G24" s="120">
        <f t="shared" si="0"/>
        <v>584</v>
      </c>
      <c r="H24" s="28" t="s">
        <v>75</v>
      </c>
    </row>
    <row r="25" spans="1:8" x14ac:dyDescent="0.25">
      <c r="A25" s="45" t="s">
        <v>16</v>
      </c>
      <c r="B25" s="6">
        <v>274</v>
      </c>
      <c r="C25" s="6">
        <v>26</v>
      </c>
      <c r="D25" s="6">
        <v>0</v>
      </c>
      <c r="E25" s="6">
        <v>0</v>
      </c>
      <c r="F25" s="6">
        <v>0</v>
      </c>
      <c r="G25" s="6">
        <f t="shared" si="0"/>
        <v>300</v>
      </c>
      <c r="H25" s="28" t="s">
        <v>76</v>
      </c>
    </row>
    <row r="26" spans="1:8" x14ac:dyDescent="0.25">
      <c r="A26" s="119" t="s">
        <v>17</v>
      </c>
      <c r="B26" s="120">
        <v>1323</v>
      </c>
      <c r="C26" s="120">
        <v>931</v>
      </c>
      <c r="D26" s="120">
        <v>0</v>
      </c>
      <c r="E26" s="120">
        <v>0</v>
      </c>
      <c r="F26" s="120">
        <v>0</v>
      </c>
      <c r="G26" s="120">
        <f t="shared" si="0"/>
        <v>2254</v>
      </c>
      <c r="H26" s="28" t="s">
        <v>77</v>
      </c>
    </row>
    <row r="27" spans="1:8" x14ac:dyDescent="0.25">
      <c r="A27" s="45" t="s">
        <v>18</v>
      </c>
      <c r="B27" s="6">
        <v>908</v>
      </c>
      <c r="C27" s="6">
        <v>172</v>
      </c>
      <c r="D27" s="6">
        <v>1</v>
      </c>
      <c r="E27" s="6">
        <v>0</v>
      </c>
      <c r="F27" s="6">
        <v>0</v>
      </c>
      <c r="G27" s="6">
        <f t="shared" si="0"/>
        <v>1081</v>
      </c>
      <c r="H27" s="28" t="s">
        <v>78</v>
      </c>
    </row>
    <row r="28" spans="1:8" x14ac:dyDescent="0.25">
      <c r="A28" s="119" t="s">
        <v>19</v>
      </c>
      <c r="B28" s="120">
        <v>2265</v>
      </c>
      <c r="C28" s="120">
        <v>68</v>
      </c>
      <c r="D28" s="120">
        <v>0</v>
      </c>
      <c r="E28" s="120">
        <v>0</v>
      </c>
      <c r="F28" s="120">
        <v>0</v>
      </c>
      <c r="G28" s="120">
        <f t="shared" si="0"/>
        <v>2333</v>
      </c>
      <c r="H28" s="28" t="s">
        <v>84</v>
      </c>
    </row>
    <row r="29" spans="1:8" x14ac:dyDescent="0.25">
      <c r="A29" s="45" t="s">
        <v>20</v>
      </c>
      <c r="B29" s="6">
        <v>2136</v>
      </c>
      <c r="C29" s="6">
        <v>73</v>
      </c>
      <c r="D29" s="6">
        <v>0</v>
      </c>
      <c r="E29" s="6">
        <v>1</v>
      </c>
      <c r="F29" s="6">
        <v>0</v>
      </c>
      <c r="G29" s="6">
        <f t="shared" si="0"/>
        <v>2210</v>
      </c>
      <c r="H29" s="28" t="s">
        <v>79</v>
      </c>
    </row>
    <row r="30" spans="1:8" x14ac:dyDescent="0.25">
      <c r="A30" s="119" t="s">
        <v>21</v>
      </c>
      <c r="B30" s="120">
        <v>161</v>
      </c>
      <c r="C30" s="120">
        <v>557</v>
      </c>
      <c r="D30" s="120">
        <v>0</v>
      </c>
      <c r="E30" s="120">
        <v>0</v>
      </c>
      <c r="F30" s="120">
        <v>0</v>
      </c>
      <c r="G30" s="120">
        <f t="shared" si="0"/>
        <v>718</v>
      </c>
      <c r="H30" s="28" t="s">
        <v>80</v>
      </c>
    </row>
    <row r="31" spans="1:8" x14ac:dyDescent="0.25">
      <c r="A31" s="45" t="s">
        <v>22</v>
      </c>
      <c r="B31" s="6">
        <v>851</v>
      </c>
      <c r="C31" s="6">
        <v>52</v>
      </c>
      <c r="D31" s="6">
        <v>0</v>
      </c>
      <c r="E31" s="6">
        <v>0</v>
      </c>
      <c r="F31" s="6">
        <v>0</v>
      </c>
      <c r="G31" s="6">
        <f t="shared" si="0"/>
        <v>903</v>
      </c>
      <c r="H31" s="28" t="s">
        <v>81</v>
      </c>
    </row>
    <row r="32" spans="1:8" x14ac:dyDescent="0.25">
      <c r="A32" s="119" t="s">
        <v>23</v>
      </c>
      <c r="B32" s="120">
        <v>733</v>
      </c>
      <c r="C32" s="120">
        <v>269</v>
      </c>
      <c r="D32" s="120">
        <v>0</v>
      </c>
      <c r="E32" s="120">
        <v>0</v>
      </c>
      <c r="F32" s="120">
        <v>0</v>
      </c>
      <c r="G32" s="120">
        <f t="shared" si="0"/>
        <v>1002</v>
      </c>
      <c r="H32" s="28" t="s">
        <v>82</v>
      </c>
    </row>
    <row r="33" spans="1:8" x14ac:dyDescent="0.25">
      <c r="A33" s="45" t="s">
        <v>24</v>
      </c>
      <c r="B33" s="6">
        <v>509</v>
      </c>
      <c r="C33" s="6">
        <v>98</v>
      </c>
      <c r="D33" s="6">
        <v>0</v>
      </c>
      <c r="E33" s="6">
        <v>0</v>
      </c>
      <c r="F33" s="6">
        <v>0</v>
      </c>
      <c r="G33" s="6">
        <f t="shared" si="0"/>
        <v>607</v>
      </c>
      <c r="H33" s="28" t="s">
        <v>83</v>
      </c>
    </row>
    <row r="34" spans="1:8" x14ac:dyDescent="0.25">
      <c r="A34" s="119" t="s">
        <v>25</v>
      </c>
      <c r="B34" s="120">
        <v>597</v>
      </c>
      <c r="C34" s="120">
        <v>186</v>
      </c>
      <c r="D34" s="120">
        <v>0</v>
      </c>
      <c r="E34" s="120">
        <v>0</v>
      </c>
      <c r="F34" s="120">
        <v>0</v>
      </c>
      <c r="G34" s="120">
        <f t="shared" si="0"/>
        <v>783</v>
      </c>
      <c r="H34" s="28" t="s">
        <v>85</v>
      </c>
    </row>
    <row r="35" spans="1:8" x14ac:dyDescent="0.25">
      <c r="A35" s="45" t="s">
        <v>26</v>
      </c>
      <c r="B35" s="6">
        <v>696</v>
      </c>
      <c r="C35" s="6">
        <v>119</v>
      </c>
      <c r="D35" s="6">
        <v>0</v>
      </c>
      <c r="E35" s="6">
        <v>0</v>
      </c>
      <c r="F35" s="6">
        <v>0</v>
      </c>
      <c r="G35" s="6">
        <f t="shared" si="0"/>
        <v>815</v>
      </c>
      <c r="H35" s="28" t="s">
        <v>142</v>
      </c>
    </row>
    <row r="36" spans="1:8" x14ac:dyDescent="0.25">
      <c r="A36" s="119" t="s">
        <v>27</v>
      </c>
      <c r="B36" s="120">
        <v>1011</v>
      </c>
      <c r="C36" s="120">
        <v>6</v>
      </c>
      <c r="D36" s="120">
        <v>0</v>
      </c>
      <c r="E36" s="120">
        <v>0</v>
      </c>
      <c r="F36" s="120">
        <v>0</v>
      </c>
      <c r="G36" s="120">
        <f t="shared" si="0"/>
        <v>1017</v>
      </c>
      <c r="H36" s="28" t="s">
        <v>86</v>
      </c>
    </row>
    <row r="37" spans="1:8" x14ac:dyDescent="0.25">
      <c r="A37" s="45" t="s">
        <v>28</v>
      </c>
      <c r="B37" s="6">
        <v>2236</v>
      </c>
      <c r="C37" s="6">
        <v>124</v>
      </c>
      <c r="D37" s="6">
        <v>62</v>
      </c>
      <c r="E37" s="6">
        <v>0</v>
      </c>
      <c r="F37" s="6">
        <v>0</v>
      </c>
      <c r="G37" s="6">
        <f t="shared" si="0"/>
        <v>2422</v>
      </c>
      <c r="H37" s="28" t="s">
        <v>87</v>
      </c>
    </row>
    <row r="38" spans="1:8" x14ac:dyDescent="0.25">
      <c r="A38" s="119" t="s">
        <v>29</v>
      </c>
      <c r="B38" s="120">
        <v>352</v>
      </c>
      <c r="C38" s="120">
        <v>67</v>
      </c>
      <c r="D38" s="120">
        <v>0</v>
      </c>
      <c r="E38" s="120">
        <v>0</v>
      </c>
      <c r="F38" s="120">
        <v>0</v>
      </c>
      <c r="G38" s="120">
        <f t="shared" si="0"/>
        <v>419</v>
      </c>
      <c r="H38" s="28" t="s">
        <v>88</v>
      </c>
    </row>
    <row r="39" spans="1:8" x14ac:dyDescent="0.25">
      <c r="A39" s="45" t="s">
        <v>30</v>
      </c>
      <c r="B39" s="6">
        <v>139</v>
      </c>
      <c r="C39" s="6">
        <v>35</v>
      </c>
      <c r="D39" s="6">
        <v>0</v>
      </c>
      <c r="E39" s="6">
        <v>0</v>
      </c>
      <c r="F39" s="6">
        <v>0</v>
      </c>
      <c r="G39" s="6">
        <f t="shared" si="0"/>
        <v>174</v>
      </c>
      <c r="H39" s="28" t="s">
        <v>89</v>
      </c>
    </row>
    <row r="40" spans="1:8" ht="8.25" customHeight="1" x14ac:dyDescent="0.25">
      <c r="A40" s="59"/>
      <c r="B40" s="60"/>
      <c r="C40" s="60"/>
      <c r="D40" s="60"/>
      <c r="E40" s="60"/>
      <c r="F40" s="60"/>
      <c r="G40" s="60"/>
    </row>
    <row r="41" spans="1:8" ht="20.25" customHeight="1" x14ac:dyDescent="0.25">
      <c r="A41" s="3" t="s">
        <v>37</v>
      </c>
      <c r="B41" s="22">
        <f t="shared" ref="B41:G41" si="1">SUM(B8:B39)</f>
        <v>46238</v>
      </c>
      <c r="C41" s="22">
        <f t="shared" si="1"/>
        <v>8184</v>
      </c>
      <c r="D41" s="22">
        <f t="shared" si="1"/>
        <v>90</v>
      </c>
      <c r="E41" s="22">
        <f t="shared" si="1"/>
        <v>2</v>
      </c>
      <c r="F41" s="22">
        <f t="shared" si="1"/>
        <v>17</v>
      </c>
      <c r="G41" s="22">
        <f t="shared" si="1"/>
        <v>54531</v>
      </c>
    </row>
  </sheetData>
  <mergeCells count="2">
    <mergeCell ref="A5:A6"/>
    <mergeCell ref="B5:G5"/>
  </mergeCells>
  <phoneticPr fontId="0" type="noConversion"/>
  <printOptions horizontalCentered="1"/>
  <pageMargins left="0.39370078740157483" right="0.74803149606299213" top="0.70866141732283472" bottom="0.98425196850393704" header="0" footer="0"/>
  <pageSetup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zoomScaleNormal="100" workbookViewId="0">
      <selection activeCell="A67" sqref="A67"/>
    </sheetView>
  </sheetViews>
  <sheetFormatPr baseColWidth="10" defaultColWidth="11.42578125" defaultRowHeight="15" x14ac:dyDescent="0.25"/>
  <cols>
    <col min="1" max="1" width="22.28515625" style="5" customWidth="1"/>
    <col min="2" max="2" width="11.42578125" style="5" customWidth="1"/>
    <col min="3" max="3" width="12.140625" style="5" customWidth="1"/>
    <col min="4" max="4" width="12" style="5" customWidth="1"/>
    <col min="5" max="5" width="9.140625" style="5" customWidth="1"/>
    <col min="6" max="6" width="11.7109375" style="5" customWidth="1"/>
    <col min="7" max="7" width="9.28515625" style="5" customWidth="1"/>
    <col min="8" max="8" width="11.42578125" style="5"/>
    <col min="9" max="9" width="24.85546875" style="5" customWidth="1"/>
    <col min="10" max="16384" width="11.42578125" style="5"/>
  </cols>
  <sheetData>
    <row r="2" spans="1:11" ht="19.5" customHeight="1" x14ac:dyDescent="0.25">
      <c r="A2" s="136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9.5" customHeight="1" x14ac:dyDescent="0.25">
      <c r="A3" s="137" t="s">
        <v>130</v>
      </c>
      <c r="B3" s="137"/>
      <c r="C3" s="137"/>
      <c r="D3" s="137"/>
      <c r="E3" s="51"/>
      <c r="F3" s="51"/>
      <c r="G3" s="51"/>
      <c r="H3" s="51"/>
      <c r="I3" s="51"/>
      <c r="J3" s="51"/>
      <c r="K3" s="51"/>
    </row>
    <row r="5" spans="1:11" ht="37.5" customHeight="1" x14ac:dyDescent="0.25">
      <c r="A5" s="44" t="s">
        <v>95</v>
      </c>
      <c r="B5" s="21" t="s">
        <v>40</v>
      </c>
      <c r="C5" s="21" t="s">
        <v>39</v>
      </c>
      <c r="D5" s="21" t="s">
        <v>41</v>
      </c>
      <c r="E5" s="21" t="s">
        <v>42</v>
      </c>
      <c r="F5" s="21" t="s">
        <v>47</v>
      </c>
      <c r="G5" s="54" t="s">
        <v>37</v>
      </c>
    </row>
    <row r="6" spans="1:11" ht="9" customHeight="1" x14ac:dyDescent="0.25">
      <c r="A6" s="59"/>
      <c r="B6" s="59"/>
      <c r="C6" s="59"/>
      <c r="D6" s="59"/>
      <c r="E6" s="59"/>
      <c r="F6" s="59"/>
      <c r="G6" s="59"/>
    </row>
    <row r="7" spans="1:11" x14ac:dyDescent="0.25">
      <c r="A7" s="119" t="s">
        <v>1</v>
      </c>
      <c r="B7" s="120">
        <v>186</v>
      </c>
      <c r="C7" s="120">
        <v>74</v>
      </c>
      <c r="D7" s="120">
        <v>6</v>
      </c>
      <c r="E7" s="120">
        <v>0</v>
      </c>
      <c r="F7" s="120">
        <v>0</v>
      </c>
      <c r="G7" s="120">
        <f t="shared" ref="G7:G38" si="0">B7+C7+D7+E7+F7</f>
        <v>266</v>
      </c>
      <c r="H7" s="28" t="s">
        <v>61</v>
      </c>
      <c r="J7" s="15"/>
    </row>
    <row r="8" spans="1:11" x14ac:dyDescent="0.25">
      <c r="A8" s="45" t="s">
        <v>2</v>
      </c>
      <c r="B8" s="6">
        <v>429</v>
      </c>
      <c r="C8" s="6">
        <v>270</v>
      </c>
      <c r="D8" s="6">
        <v>104</v>
      </c>
      <c r="E8" s="6">
        <v>24</v>
      </c>
      <c r="F8" s="6">
        <v>0</v>
      </c>
      <c r="G8" s="25">
        <f t="shared" si="0"/>
        <v>827</v>
      </c>
      <c r="H8" s="28" t="s">
        <v>62</v>
      </c>
      <c r="J8" s="14"/>
    </row>
    <row r="9" spans="1:11" x14ac:dyDescent="0.25">
      <c r="A9" s="119" t="s">
        <v>3</v>
      </c>
      <c r="B9" s="120">
        <v>233</v>
      </c>
      <c r="C9" s="120">
        <v>106</v>
      </c>
      <c r="D9" s="120">
        <v>186</v>
      </c>
      <c r="E9" s="120">
        <v>0</v>
      </c>
      <c r="F9" s="120">
        <v>0</v>
      </c>
      <c r="G9" s="120">
        <f t="shared" si="0"/>
        <v>525</v>
      </c>
      <c r="H9" s="28" t="s">
        <v>63</v>
      </c>
      <c r="J9" s="15"/>
    </row>
    <row r="10" spans="1:11" x14ac:dyDescent="0.25">
      <c r="A10" s="45" t="s">
        <v>4</v>
      </c>
      <c r="B10" s="6">
        <v>148</v>
      </c>
      <c r="C10" s="6">
        <v>46</v>
      </c>
      <c r="D10" s="6">
        <v>27</v>
      </c>
      <c r="E10" s="6">
        <v>0</v>
      </c>
      <c r="F10" s="6">
        <v>0</v>
      </c>
      <c r="G10" s="25">
        <f t="shared" si="0"/>
        <v>221</v>
      </c>
      <c r="H10" s="28" t="s">
        <v>141</v>
      </c>
      <c r="I10" s="14"/>
    </row>
    <row r="11" spans="1:11" x14ac:dyDescent="0.25">
      <c r="A11" s="119" t="s">
        <v>7</v>
      </c>
      <c r="B11" s="120">
        <v>698</v>
      </c>
      <c r="C11" s="120">
        <v>146</v>
      </c>
      <c r="D11" s="120">
        <v>249</v>
      </c>
      <c r="E11" s="120">
        <v>22</v>
      </c>
      <c r="F11" s="120">
        <v>89</v>
      </c>
      <c r="G11" s="120">
        <f t="shared" si="0"/>
        <v>1204</v>
      </c>
      <c r="H11" s="28" t="s">
        <v>64</v>
      </c>
      <c r="I11" s="15"/>
    </row>
    <row r="12" spans="1:11" x14ac:dyDescent="0.25">
      <c r="A12" s="45" t="s">
        <v>8</v>
      </c>
      <c r="B12" s="6">
        <v>271</v>
      </c>
      <c r="C12" s="6">
        <v>135</v>
      </c>
      <c r="D12" s="6">
        <v>24</v>
      </c>
      <c r="E12" s="6">
        <v>0</v>
      </c>
      <c r="F12" s="6">
        <v>0</v>
      </c>
      <c r="G12" s="25">
        <f t="shared" si="0"/>
        <v>430</v>
      </c>
      <c r="H12" s="28" t="s">
        <v>65</v>
      </c>
      <c r="I12" s="14"/>
    </row>
    <row r="13" spans="1:11" x14ac:dyDescent="0.25">
      <c r="A13" s="119" t="s">
        <v>139</v>
      </c>
      <c r="B13" s="120">
        <v>16732</v>
      </c>
      <c r="C13" s="120">
        <v>1659</v>
      </c>
      <c r="D13" s="120">
        <v>477</v>
      </c>
      <c r="E13" s="120">
        <v>1</v>
      </c>
      <c r="F13" s="120">
        <v>75</v>
      </c>
      <c r="G13" s="120">
        <f t="shared" si="0"/>
        <v>18944</v>
      </c>
      <c r="H13" s="28" t="s">
        <v>140</v>
      </c>
      <c r="I13" s="15"/>
    </row>
    <row r="14" spans="1:11" x14ac:dyDescent="0.25">
      <c r="A14" s="45" t="s">
        <v>5</v>
      </c>
      <c r="B14" s="6">
        <v>729</v>
      </c>
      <c r="C14" s="6">
        <v>104</v>
      </c>
      <c r="D14" s="6">
        <v>12</v>
      </c>
      <c r="E14" s="6">
        <v>0</v>
      </c>
      <c r="F14" s="6">
        <v>0</v>
      </c>
      <c r="G14" s="25">
        <f t="shared" si="0"/>
        <v>845</v>
      </c>
      <c r="H14" s="28" t="s">
        <v>66</v>
      </c>
      <c r="I14" s="14"/>
    </row>
    <row r="15" spans="1:11" x14ac:dyDescent="0.25">
      <c r="A15" s="119" t="s">
        <v>6</v>
      </c>
      <c r="B15" s="120">
        <v>44</v>
      </c>
      <c r="C15" s="120">
        <v>53</v>
      </c>
      <c r="D15" s="120">
        <v>10</v>
      </c>
      <c r="E15" s="120">
        <v>0</v>
      </c>
      <c r="F15" s="120">
        <v>0</v>
      </c>
      <c r="G15" s="120">
        <f t="shared" si="0"/>
        <v>107</v>
      </c>
      <c r="H15" s="28" t="s">
        <v>67</v>
      </c>
      <c r="J15" s="15"/>
    </row>
    <row r="16" spans="1:11" x14ac:dyDescent="0.25">
      <c r="A16" s="45" t="s">
        <v>9</v>
      </c>
      <c r="B16" s="6">
        <v>258</v>
      </c>
      <c r="C16" s="6">
        <v>16</v>
      </c>
      <c r="D16" s="6">
        <v>8</v>
      </c>
      <c r="E16" s="6">
        <v>0</v>
      </c>
      <c r="F16" s="6">
        <v>0</v>
      </c>
      <c r="G16" s="25">
        <f t="shared" si="0"/>
        <v>282</v>
      </c>
      <c r="H16" s="28" t="s">
        <v>68</v>
      </c>
      <c r="J16" s="14"/>
    </row>
    <row r="17" spans="1:10" x14ac:dyDescent="0.25">
      <c r="A17" s="119" t="s">
        <v>31</v>
      </c>
      <c r="B17" s="120">
        <v>3015</v>
      </c>
      <c r="C17" s="120">
        <v>138</v>
      </c>
      <c r="D17" s="120">
        <v>56</v>
      </c>
      <c r="E17" s="120">
        <v>4</v>
      </c>
      <c r="F17" s="120">
        <v>4</v>
      </c>
      <c r="G17" s="120">
        <f t="shared" si="0"/>
        <v>3217</v>
      </c>
      <c r="H17" s="28" t="s">
        <v>69</v>
      </c>
      <c r="J17" s="15"/>
    </row>
    <row r="18" spans="1:10" x14ac:dyDescent="0.25">
      <c r="A18" s="45" t="s">
        <v>10</v>
      </c>
      <c r="B18" s="6">
        <v>3147</v>
      </c>
      <c r="C18" s="6">
        <v>97</v>
      </c>
      <c r="D18" s="6">
        <v>23</v>
      </c>
      <c r="E18" s="6">
        <v>0</v>
      </c>
      <c r="F18" s="6">
        <v>0</v>
      </c>
      <c r="G18" s="25">
        <f t="shared" si="0"/>
        <v>3267</v>
      </c>
      <c r="H18" s="28" t="s">
        <v>70</v>
      </c>
      <c r="J18" s="14"/>
    </row>
    <row r="19" spans="1:10" x14ac:dyDescent="0.25">
      <c r="A19" s="119" t="s">
        <v>11</v>
      </c>
      <c r="B19" s="120">
        <v>207</v>
      </c>
      <c r="C19" s="120">
        <v>160</v>
      </c>
      <c r="D19" s="120">
        <v>74</v>
      </c>
      <c r="E19" s="120">
        <v>0</v>
      </c>
      <c r="F19" s="120">
        <v>3</v>
      </c>
      <c r="G19" s="120">
        <f t="shared" si="0"/>
        <v>444</v>
      </c>
      <c r="H19" s="28" t="s">
        <v>71</v>
      </c>
      <c r="J19" s="15"/>
    </row>
    <row r="20" spans="1:10" x14ac:dyDescent="0.25">
      <c r="A20" s="45" t="s">
        <v>12</v>
      </c>
      <c r="B20" s="6">
        <v>961</v>
      </c>
      <c r="C20" s="6">
        <v>0</v>
      </c>
      <c r="D20" s="6">
        <v>0</v>
      </c>
      <c r="E20" s="6">
        <v>0</v>
      </c>
      <c r="F20" s="6">
        <v>0</v>
      </c>
      <c r="G20" s="25">
        <f t="shared" si="0"/>
        <v>961</v>
      </c>
      <c r="H20" s="28" t="s">
        <v>72</v>
      </c>
      <c r="J20" s="14"/>
    </row>
    <row r="21" spans="1:10" x14ac:dyDescent="0.25">
      <c r="A21" s="119" t="s">
        <v>13</v>
      </c>
      <c r="B21" s="120">
        <v>2795</v>
      </c>
      <c r="C21" s="120">
        <v>945</v>
      </c>
      <c r="D21" s="120">
        <v>272</v>
      </c>
      <c r="E21" s="120">
        <v>5</v>
      </c>
      <c r="F21" s="120">
        <v>8</v>
      </c>
      <c r="G21" s="120">
        <f t="shared" si="0"/>
        <v>4025</v>
      </c>
      <c r="H21" s="28" t="s">
        <v>73</v>
      </c>
      <c r="J21" s="15"/>
    </row>
    <row r="22" spans="1:10" x14ac:dyDescent="0.25">
      <c r="A22" s="45" t="s">
        <v>14</v>
      </c>
      <c r="B22" s="6">
        <v>1239</v>
      </c>
      <c r="C22" s="6">
        <v>100</v>
      </c>
      <c r="D22" s="6">
        <v>5</v>
      </c>
      <c r="E22" s="6">
        <v>0</v>
      </c>
      <c r="F22" s="6">
        <v>0</v>
      </c>
      <c r="G22" s="25">
        <f t="shared" si="0"/>
        <v>1344</v>
      </c>
      <c r="H22" s="28" t="s">
        <v>74</v>
      </c>
      <c r="J22" s="14"/>
    </row>
    <row r="23" spans="1:10" x14ac:dyDescent="0.25">
      <c r="A23" s="119" t="s">
        <v>15</v>
      </c>
      <c r="B23" s="120">
        <v>566</v>
      </c>
      <c r="C23" s="120">
        <v>12</v>
      </c>
      <c r="D23" s="120">
        <v>3</v>
      </c>
      <c r="E23" s="120">
        <v>3</v>
      </c>
      <c r="F23" s="120">
        <v>0</v>
      </c>
      <c r="G23" s="120">
        <f t="shared" si="0"/>
        <v>584</v>
      </c>
      <c r="H23" s="28" t="s">
        <v>75</v>
      </c>
      <c r="J23" s="15"/>
    </row>
    <row r="24" spans="1:10" x14ac:dyDescent="0.25">
      <c r="A24" s="45" t="s">
        <v>16</v>
      </c>
      <c r="B24" s="6">
        <v>274</v>
      </c>
      <c r="C24" s="6">
        <v>26</v>
      </c>
      <c r="D24" s="6">
        <v>0</v>
      </c>
      <c r="E24" s="6">
        <v>0</v>
      </c>
      <c r="F24" s="6">
        <v>0</v>
      </c>
      <c r="G24" s="25">
        <f t="shared" si="0"/>
        <v>300</v>
      </c>
      <c r="H24" s="28" t="s">
        <v>76</v>
      </c>
      <c r="J24" s="14"/>
    </row>
    <row r="25" spans="1:10" x14ac:dyDescent="0.25">
      <c r="A25" s="119" t="s">
        <v>17</v>
      </c>
      <c r="B25" s="120">
        <v>1302</v>
      </c>
      <c r="C25" s="120">
        <v>874</v>
      </c>
      <c r="D25" s="120">
        <v>78</v>
      </c>
      <c r="E25" s="120">
        <v>0</v>
      </c>
      <c r="F25" s="120">
        <v>0</v>
      </c>
      <c r="G25" s="120">
        <f t="shared" si="0"/>
        <v>2254</v>
      </c>
      <c r="H25" s="28" t="s">
        <v>77</v>
      </c>
      <c r="J25" s="15"/>
    </row>
    <row r="26" spans="1:10" x14ac:dyDescent="0.25">
      <c r="A26" s="45" t="s">
        <v>18</v>
      </c>
      <c r="B26" s="6">
        <v>895</v>
      </c>
      <c r="C26" s="6">
        <v>91</v>
      </c>
      <c r="D26" s="6">
        <v>62</v>
      </c>
      <c r="E26" s="6">
        <v>0</v>
      </c>
      <c r="F26" s="6">
        <v>33</v>
      </c>
      <c r="G26" s="25">
        <f t="shared" si="0"/>
        <v>1081</v>
      </c>
      <c r="H26" s="28" t="s">
        <v>78</v>
      </c>
      <c r="J26" s="14"/>
    </row>
    <row r="27" spans="1:10" x14ac:dyDescent="0.25">
      <c r="A27" s="119" t="s">
        <v>19</v>
      </c>
      <c r="B27" s="120">
        <v>2263</v>
      </c>
      <c r="C27" s="120">
        <v>57</v>
      </c>
      <c r="D27" s="120">
        <v>9</v>
      </c>
      <c r="E27" s="120">
        <v>1</v>
      </c>
      <c r="F27" s="120">
        <v>3</v>
      </c>
      <c r="G27" s="120">
        <f t="shared" si="0"/>
        <v>2333</v>
      </c>
      <c r="H27" s="28" t="s">
        <v>84</v>
      </c>
      <c r="J27" s="15"/>
    </row>
    <row r="28" spans="1:10" x14ac:dyDescent="0.25">
      <c r="A28" s="45" t="s">
        <v>20</v>
      </c>
      <c r="B28" s="6">
        <v>2133</v>
      </c>
      <c r="C28" s="6">
        <v>68</v>
      </c>
      <c r="D28" s="6">
        <v>9</v>
      </c>
      <c r="E28" s="6">
        <v>0</v>
      </c>
      <c r="F28" s="6">
        <v>0</v>
      </c>
      <c r="G28" s="25">
        <f t="shared" si="0"/>
        <v>2210</v>
      </c>
      <c r="H28" s="28" t="s">
        <v>79</v>
      </c>
      <c r="J28" s="14"/>
    </row>
    <row r="29" spans="1:10" x14ac:dyDescent="0.25">
      <c r="A29" s="119" t="s">
        <v>21</v>
      </c>
      <c r="B29" s="120">
        <v>46</v>
      </c>
      <c r="C29" s="120">
        <v>304</v>
      </c>
      <c r="D29" s="120">
        <v>357</v>
      </c>
      <c r="E29" s="120">
        <v>0</v>
      </c>
      <c r="F29" s="120">
        <v>11</v>
      </c>
      <c r="G29" s="120">
        <f t="shared" si="0"/>
        <v>718</v>
      </c>
      <c r="H29" s="28" t="s">
        <v>80</v>
      </c>
      <c r="J29" s="15"/>
    </row>
    <row r="30" spans="1:10" x14ac:dyDescent="0.25">
      <c r="A30" s="45" t="s">
        <v>22</v>
      </c>
      <c r="B30" s="6">
        <v>849</v>
      </c>
      <c r="C30" s="6">
        <v>50</v>
      </c>
      <c r="D30" s="6">
        <v>4</v>
      </c>
      <c r="E30" s="6">
        <v>0</v>
      </c>
      <c r="F30" s="6">
        <v>0</v>
      </c>
      <c r="G30" s="25">
        <f t="shared" si="0"/>
        <v>903</v>
      </c>
      <c r="H30" s="28" t="s">
        <v>81</v>
      </c>
      <c r="J30" s="14"/>
    </row>
    <row r="31" spans="1:10" x14ac:dyDescent="0.25">
      <c r="A31" s="119" t="s">
        <v>23</v>
      </c>
      <c r="B31" s="120">
        <v>727</v>
      </c>
      <c r="C31" s="120">
        <v>229</v>
      </c>
      <c r="D31" s="120">
        <v>46</v>
      </c>
      <c r="E31" s="120">
        <v>0</v>
      </c>
      <c r="F31" s="120">
        <v>0</v>
      </c>
      <c r="G31" s="120">
        <f t="shared" si="0"/>
        <v>1002</v>
      </c>
      <c r="H31" s="28" t="s">
        <v>82</v>
      </c>
      <c r="J31" s="15"/>
    </row>
    <row r="32" spans="1:10" x14ac:dyDescent="0.25">
      <c r="A32" s="45" t="s">
        <v>24</v>
      </c>
      <c r="B32" s="6">
        <v>500</v>
      </c>
      <c r="C32" s="6">
        <v>88</v>
      </c>
      <c r="D32" s="6">
        <v>19</v>
      </c>
      <c r="E32" s="6">
        <v>0</v>
      </c>
      <c r="F32" s="6">
        <v>0</v>
      </c>
      <c r="G32" s="25">
        <f t="shared" si="0"/>
        <v>607</v>
      </c>
      <c r="H32" s="28" t="s">
        <v>83</v>
      </c>
      <c r="J32" s="14"/>
    </row>
    <row r="33" spans="1:10" x14ac:dyDescent="0.25">
      <c r="A33" s="119" t="s">
        <v>25</v>
      </c>
      <c r="B33" s="120">
        <v>587</v>
      </c>
      <c r="C33" s="120">
        <v>107</v>
      </c>
      <c r="D33" s="120">
        <v>79</v>
      </c>
      <c r="E33" s="120">
        <v>0</v>
      </c>
      <c r="F33" s="120">
        <v>10</v>
      </c>
      <c r="G33" s="120">
        <f t="shared" si="0"/>
        <v>783</v>
      </c>
      <c r="H33" s="28" t="s">
        <v>85</v>
      </c>
      <c r="J33" s="15"/>
    </row>
    <row r="34" spans="1:10" x14ac:dyDescent="0.25">
      <c r="A34" s="45" t="s">
        <v>26</v>
      </c>
      <c r="B34" s="6">
        <v>695</v>
      </c>
      <c r="C34" s="6">
        <v>108</v>
      </c>
      <c r="D34" s="6">
        <v>12</v>
      </c>
      <c r="E34" s="6">
        <v>0</v>
      </c>
      <c r="F34" s="6">
        <v>0</v>
      </c>
      <c r="G34" s="25">
        <f t="shared" si="0"/>
        <v>815</v>
      </c>
      <c r="H34" s="28" t="s">
        <v>142</v>
      </c>
      <c r="J34" s="14"/>
    </row>
    <row r="35" spans="1:10" x14ac:dyDescent="0.25">
      <c r="A35" s="119" t="s">
        <v>27</v>
      </c>
      <c r="B35" s="120">
        <v>1000</v>
      </c>
      <c r="C35" s="120">
        <v>0</v>
      </c>
      <c r="D35" s="120">
        <v>0</v>
      </c>
      <c r="E35" s="120">
        <v>16</v>
      </c>
      <c r="F35" s="120">
        <v>1</v>
      </c>
      <c r="G35" s="120">
        <f t="shared" si="0"/>
        <v>1017</v>
      </c>
      <c r="H35" s="28" t="s">
        <v>86</v>
      </c>
      <c r="J35" s="15"/>
    </row>
    <row r="36" spans="1:10" x14ac:dyDescent="0.25">
      <c r="A36" s="45" t="s">
        <v>28</v>
      </c>
      <c r="B36" s="6">
        <v>2297</v>
      </c>
      <c r="C36" s="6">
        <v>116</v>
      </c>
      <c r="D36" s="6">
        <v>9</v>
      </c>
      <c r="E36" s="6">
        <v>0</v>
      </c>
      <c r="F36" s="6">
        <v>0</v>
      </c>
      <c r="G36" s="25">
        <f t="shared" si="0"/>
        <v>2422</v>
      </c>
      <c r="H36" s="28" t="s">
        <v>87</v>
      </c>
      <c r="J36" s="14"/>
    </row>
    <row r="37" spans="1:10" x14ac:dyDescent="0.25">
      <c r="A37" s="119" t="s">
        <v>29</v>
      </c>
      <c r="B37" s="120">
        <v>350</v>
      </c>
      <c r="C37" s="120">
        <v>55</v>
      </c>
      <c r="D37" s="120">
        <v>14</v>
      </c>
      <c r="E37" s="120">
        <v>0</v>
      </c>
      <c r="F37" s="120">
        <v>0</v>
      </c>
      <c r="G37" s="120">
        <f t="shared" si="0"/>
        <v>419</v>
      </c>
      <c r="H37" s="28" t="s">
        <v>88</v>
      </c>
      <c r="J37" s="15"/>
    </row>
    <row r="38" spans="1:10" x14ac:dyDescent="0.25">
      <c r="A38" s="45" t="s">
        <v>30</v>
      </c>
      <c r="B38" s="6">
        <v>138</v>
      </c>
      <c r="C38" s="6">
        <v>32</v>
      </c>
      <c r="D38" s="6">
        <v>3</v>
      </c>
      <c r="E38" s="6">
        <v>1</v>
      </c>
      <c r="F38" s="6">
        <v>0</v>
      </c>
      <c r="G38" s="25">
        <f t="shared" si="0"/>
        <v>174</v>
      </c>
      <c r="H38" s="28" t="s">
        <v>89</v>
      </c>
      <c r="J38" s="14"/>
    </row>
    <row r="39" spans="1:10" ht="8.25" customHeight="1" x14ac:dyDescent="0.25">
      <c r="A39" s="59"/>
      <c r="B39" s="61"/>
      <c r="C39" s="61"/>
      <c r="D39" s="61"/>
      <c r="E39" s="61"/>
      <c r="F39" s="61"/>
      <c r="G39" s="61"/>
    </row>
    <row r="40" spans="1:10" ht="21.75" customHeight="1" x14ac:dyDescent="0.25">
      <c r="A40" s="3" t="s">
        <v>37</v>
      </c>
      <c r="B40" s="22">
        <f>SUM(B7:B38)</f>
        <v>45714</v>
      </c>
      <c r="C40" s="22">
        <f>SUM(C7:C38)</f>
        <v>6266</v>
      </c>
      <c r="D40" s="22">
        <f>SUM(D7:D38)</f>
        <v>2237</v>
      </c>
      <c r="E40" s="22">
        <f>SUM(E7:E38)</f>
        <v>77</v>
      </c>
      <c r="F40" s="22">
        <f>SUM(F7:F38)</f>
        <v>237</v>
      </c>
      <c r="G40" s="22">
        <f>B40+C40+D40+E40+F40</f>
        <v>54531</v>
      </c>
    </row>
    <row r="41" spans="1:10" x14ac:dyDescent="0.25">
      <c r="B41" s="81">
        <f>B40*100/$G$40</f>
        <v>83.831215272047089</v>
      </c>
      <c r="C41" s="81">
        <f t="shared" ref="C41:F41" si="1">C40*100/$G$40</f>
        <v>11.490711705268563</v>
      </c>
      <c r="D41" s="81">
        <f t="shared" si="1"/>
        <v>4.1022537639141037</v>
      </c>
      <c r="E41" s="81">
        <v>0.2</v>
      </c>
      <c r="F41" s="81">
        <f t="shared" si="1"/>
        <v>0.43461517302085051</v>
      </c>
      <c r="G41" s="35">
        <f>SUM(B41:F41)</f>
        <v>100.05879591425061</v>
      </c>
    </row>
  </sheetData>
  <mergeCells count="2">
    <mergeCell ref="A2:K2"/>
    <mergeCell ref="A3:D3"/>
  </mergeCells>
  <phoneticPr fontId="0" type="noConversion"/>
  <printOptions horizontalCentered="1"/>
  <pageMargins left="0.39370078740157483" right="0.74803149606299213" top="0.59055118110236227" bottom="0.98425196850393704" header="0" footer="0"/>
  <pageSetup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zoomScaleNormal="100" workbookViewId="0">
      <selection activeCell="A72" sqref="A72"/>
    </sheetView>
  </sheetViews>
  <sheetFormatPr baseColWidth="10" defaultColWidth="11.42578125" defaultRowHeight="15" x14ac:dyDescent="0.25"/>
  <cols>
    <col min="1" max="1" width="22.42578125" style="5" customWidth="1"/>
    <col min="2" max="2" width="8.28515625" style="5" bestFit="1" customWidth="1"/>
    <col min="3" max="3" width="11.7109375" style="5" bestFit="1" customWidth="1"/>
    <col min="4" max="4" width="10" style="5" bestFit="1" customWidth="1"/>
    <col min="5" max="5" width="10" style="5" customWidth="1"/>
    <col min="6" max="6" width="9.5703125" style="5" customWidth="1"/>
    <col min="7" max="7" width="10.42578125" style="5" customWidth="1"/>
    <col min="8" max="8" width="9.7109375" style="5" customWidth="1"/>
    <col min="9" max="16384" width="11.42578125" style="5"/>
  </cols>
  <sheetData>
    <row r="2" spans="1:14" ht="21" customHeight="1" x14ac:dyDescent="0.25">
      <c r="A2" s="136" t="s">
        <v>116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21" customHeight="1" x14ac:dyDescent="0.25">
      <c r="A3" s="136" t="s">
        <v>117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5" spans="1:14" ht="26.25" customHeight="1" x14ac:dyDescent="0.25">
      <c r="A5" s="50" t="s">
        <v>95</v>
      </c>
      <c r="B5" s="21" t="s">
        <v>33</v>
      </c>
      <c r="C5" s="21" t="s">
        <v>49</v>
      </c>
      <c r="D5" s="21" t="s">
        <v>34</v>
      </c>
      <c r="E5" s="21" t="s">
        <v>50</v>
      </c>
      <c r="F5" s="21" t="s">
        <v>48</v>
      </c>
      <c r="G5" s="21" t="s">
        <v>133</v>
      </c>
      <c r="H5" s="21" t="s">
        <v>37</v>
      </c>
    </row>
    <row r="6" spans="1:14" ht="9" customHeight="1" x14ac:dyDescent="0.25">
      <c r="A6" s="59"/>
      <c r="B6" s="68"/>
      <c r="C6" s="68"/>
      <c r="D6" s="68"/>
      <c r="E6" s="68"/>
      <c r="F6" s="68"/>
      <c r="G6" s="68"/>
      <c r="H6" s="68"/>
    </row>
    <row r="7" spans="1:14" x14ac:dyDescent="0.25">
      <c r="A7" s="119" t="s">
        <v>1</v>
      </c>
      <c r="B7" s="120">
        <v>0</v>
      </c>
      <c r="C7" s="120">
        <v>186</v>
      </c>
      <c r="D7" s="120">
        <v>0</v>
      </c>
      <c r="E7" s="120">
        <v>0</v>
      </c>
      <c r="F7" s="120">
        <v>0</v>
      </c>
      <c r="G7" s="120">
        <v>80</v>
      </c>
      <c r="H7" s="120">
        <f>SUM(B7:G7)</f>
        <v>266</v>
      </c>
      <c r="I7" s="28" t="s">
        <v>61</v>
      </c>
    </row>
    <row r="8" spans="1:14" x14ac:dyDescent="0.25">
      <c r="A8" s="45" t="s">
        <v>2</v>
      </c>
      <c r="B8" s="6">
        <v>13</v>
      </c>
      <c r="C8" s="6">
        <v>339</v>
      </c>
      <c r="D8" s="6">
        <v>0</v>
      </c>
      <c r="E8" s="6">
        <v>0</v>
      </c>
      <c r="F8" s="6">
        <v>82</v>
      </c>
      <c r="G8" s="6">
        <v>393</v>
      </c>
      <c r="H8" s="25">
        <f t="shared" ref="H8:H38" si="0">SUM(B8:G8)</f>
        <v>827</v>
      </c>
      <c r="I8" s="28" t="s">
        <v>62</v>
      </c>
    </row>
    <row r="9" spans="1:14" x14ac:dyDescent="0.25">
      <c r="A9" s="119" t="s">
        <v>3</v>
      </c>
      <c r="B9" s="120">
        <v>4</v>
      </c>
      <c r="C9" s="120">
        <v>225</v>
      </c>
      <c r="D9" s="120">
        <v>0</v>
      </c>
      <c r="E9" s="120">
        <v>0</v>
      </c>
      <c r="F9" s="120">
        <v>0</v>
      </c>
      <c r="G9" s="120">
        <v>296</v>
      </c>
      <c r="H9" s="120">
        <f t="shared" si="0"/>
        <v>525</v>
      </c>
      <c r="I9" s="28" t="s">
        <v>63</v>
      </c>
    </row>
    <row r="10" spans="1:14" x14ac:dyDescent="0.25">
      <c r="A10" s="45" t="s">
        <v>4</v>
      </c>
      <c r="B10" s="6">
        <v>0</v>
      </c>
      <c r="C10" s="6">
        <v>157</v>
      </c>
      <c r="D10" s="6">
        <v>0</v>
      </c>
      <c r="E10" s="6">
        <v>0</v>
      </c>
      <c r="F10" s="6">
        <v>0</v>
      </c>
      <c r="G10" s="6">
        <v>64</v>
      </c>
      <c r="H10" s="25">
        <f t="shared" si="0"/>
        <v>221</v>
      </c>
      <c r="I10" s="28" t="s">
        <v>141</v>
      </c>
    </row>
    <row r="11" spans="1:14" x14ac:dyDescent="0.25">
      <c r="A11" s="119" t="s">
        <v>7</v>
      </c>
      <c r="B11" s="120">
        <v>21</v>
      </c>
      <c r="C11" s="120">
        <v>887</v>
      </c>
      <c r="D11" s="120">
        <v>0</v>
      </c>
      <c r="E11" s="120">
        <v>4</v>
      </c>
      <c r="F11" s="120">
        <v>138</v>
      </c>
      <c r="G11" s="120">
        <v>154</v>
      </c>
      <c r="H11" s="120">
        <f t="shared" si="0"/>
        <v>1204</v>
      </c>
      <c r="I11" s="28" t="s">
        <v>64</v>
      </c>
    </row>
    <row r="12" spans="1:14" x14ac:dyDescent="0.25">
      <c r="A12" s="45" t="s">
        <v>8</v>
      </c>
      <c r="B12" s="6">
        <v>0</v>
      </c>
      <c r="C12" s="6">
        <v>160</v>
      </c>
      <c r="D12" s="6">
        <v>0</v>
      </c>
      <c r="E12" s="6">
        <v>0</v>
      </c>
      <c r="F12" s="6">
        <v>110</v>
      </c>
      <c r="G12" s="6">
        <v>160</v>
      </c>
      <c r="H12" s="25">
        <f t="shared" si="0"/>
        <v>430</v>
      </c>
      <c r="I12" s="28" t="s">
        <v>65</v>
      </c>
    </row>
    <row r="13" spans="1:14" x14ac:dyDescent="0.25">
      <c r="A13" s="119" t="s">
        <v>139</v>
      </c>
      <c r="B13" s="120">
        <v>1156</v>
      </c>
      <c r="C13" s="120">
        <v>9662</v>
      </c>
      <c r="D13" s="120">
        <v>592</v>
      </c>
      <c r="E13" s="120">
        <v>17</v>
      </c>
      <c r="F13" s="120">
        <v>5357</v>
      </c>
      <c r="G13" s="120">
        <v>2160</v>
      </c>
      <c r="H13" s="120">
        <f t="shared" si="0"/>
        <v>18944</v>
      </c>
      <c r="I13" s="28" t="s">
        <v>140</v>
      </c>
    </row>
    <row r="14" spans="1:14" x14ac:dyDescent="0.25">
      <c r="A14" s="45" t="s">
        <v>5</v>
      </c>
      <c r="B14" s="6">
        <v>0</v>
      </c>
      <c r="C14" s="6">
        <v>644</v>
      </c>
      <c r="D14" s="6">
        <v>0</v>
      </c>
      <c r="E14" s="6">
        <v>8</v>
      </c>
      <c r="F14" s="6">
        <v>77</v>
      </c>
      <c r="G14" s="6">
        <v>116</v>
      </c>
      <c r="H14" s="25">
        <f t="shared" si="0"/>
        <v>845</v>
      </c>
      <c r="I14" s="28" t="s">
        <v>66</v>
      </c>
    </row>
    <row r="15" spans="1:14" x14ac:dyDescent="0.25">
      <c r="A15" s="119" t="s">
        <v>6</v>
      </c>
      <c r="B15" s="120">
        <v>0</v>
      </c>
      <c r="C15" s="120">
        <v>44</v>
      </c>
      <c r="D15" s="120">
        <v>0</v>
      </c>
      <c r="E15" s="120">
        <v>0</v>
      </c>
      <c r="F15" s="120">
        <v>0</v>
      </c>
      <c r="G15" s="120">
        <v>63</v>
      </c>
      <c r="H15" s="120">
        <f t="shared" si="0"/>
        <v>107</v>
      </c>
      <c r="I15" s="28" t="s">
        <v>67</v>
      </c>
    </row>
    <row r="16" spans="1:14" x14ac:dyDescent="0.25">
      <c r="A16" s="45" t="s">
        <v>9</v>
      </c>
      <c r="B16" s="6">
        <v>0</v>
      </c>
      <c r="C16" s="6">
        <v>252</v>
      </c>
      <c r="D16" s="6">
        <v>0</v>
      </c>
      <c r="E16" s="6">
        <v>6</v>
      </c>
      <c r="F16" s="6">
        <v>0</v>
      </c>
      <c r="G16" s="6">
        <v>24</v>
      </c>
      <c r="H16" s="25">
        <f t="shared" si="0"/>
        <v>282</v>
      </c>
      <c r="I16" s="28" t="s">
        <v>68</v>
      </c>
    </row>
    <row r="17" spans="1:9" x14ac:dyDescent="0.25">
      <c r="A17" s="119" t="s">
        <v>31</v>
      </c>
      <c r="B17" s="120">
        <v>65</v>
      </c>
      <c r="C17" s="120">
        <v>2820</v>
      </c>
      <c r="D17" s="120">
        <v>0</v>
      </c>
      <c r="E17" s="120">
        <v>0</v>
      </c>
      <c r="F17" s="120">
        <v>127</v>
      </c>
      <c r="G17" s="120">
        <v>205</v>
      </c>
      <c r="H17" s="120">
        <f t="shared" si="0"/>
        <v>3217</v>
      </c>
      <c r="I17" s="28" t="s">
        <v>69</v>
      </c>
    </row>
    <row r="18" spans="1:9" x14ac:dyDescent="0.25">
      <c r="A18" s="45" t="s">
        <v>10</v>
      </c>
      <c r="B18" s="6">
        <v>0</v>
      </c>
      <c r="C18" s="6">
        <v>2015</v>
      </c>
      <c r="D18" s="6">
        <v>0</v>
      </c>
      <c r="E18" s="6">
        <v>4</v>
      </c>
      <c r="F18" s="6">
        <v>1063</v>
      </c>
      <c r="G18" s="6">
        <v>185</v>
      </c>
      <c r="H18" s="25">
        <f t="shared" si="0"/>
        <v>3267</v>
      </c>
      <c r="I18" s="28" t="s">
        <v>70</v>
      </c>
    </row>
    <row r="19" spans="1:9" x14ac:dyDescent="0.25">
      <c r="A19" s="119" t="s">
        <v>11</v>
      </c>
      <c r="B19" s="120">
        <v>2</v>
      </c>
      <c r="C19" s="120">
        <v>190</v>
      </c>
      <c r="D19" s="120">
        <v>0</v>
      </c>
      <c r="E19" s="120">
        <v>11</v>
      </c>
      <c r="F19" s="120">
        <v>18</v>
      </c>
      <c r="G19" s="120">
        <v>223</v>
      </c>
      <c r="H19" s="120">
        <f t="shared" si="0"/>
        <v>444</v>
      </c>
      <c r="I19" s="28" t="s">
        <v>71</v>
      </c>
    </row>
    <row r="20" spans="1:9" x14ac:dyDescent="0.25">
      <c r="A20" s="45" t="s">
        <v>12</v>
      </c>
      <c r="B20" s="6">
        <v>0</v>
      </c>
      <c r="C20" s="6">
        <v>909</v>
      </c>
      <c r="D20" s="6">
        <v>0</v>
      </c>
      <c r="E20" s="6">
        <v>1</v>
      </c>
      <c r="F20" s="6">
        <v>51</v>
      </c>
      <c r="G20" s="6">
        <v>0</v>
      </c>
      <c r="H20" s="25">
        <f t="shared" si="0"/>
        <v>961</v>
      </c>
      <c r="I20" s="28" t="s">
        <v>72</v>
      </c>
    </row>
    <row r="21" spans="1:9" x14ac:dyDescent="0.25">
      <c r="A21" s="119" t="s">
        <v>13</v>
      </c>
      <c r="B21" s="120">
        <v>4</v>
      </c>
      <c r="C21" s="120">
        <v>2525</v>
      </c>
      <c r="D21" s="120">
        <v>0</v>
      </c>
      <c r="E21" s="120">
        <v>3</v>
      </c>
      <c r="F21" s="120">
        <v>273</v>
      </c>
      <c r="G21" s="120">
        <v>1220</v>
      </c>
      <c r="H21" s="120">
        <f t="shared" si="0"/>
        <v>4025</v>
      </c>
      <c r="I21" s="28" t="s">
        <v>73</v>
      </c>
    </row>
    <row r="22" spans="1:9" x14ac:dyDescent="0.25">
      <c r="A22" s="45" t="s">
        <v>14</v>
      </c>
      <c r="B22" s="6">
        <v>75</v>
      </c>
      <c r="C22" s="6">
        <v>1132</v>
      </c>
      <c r="D22" s="6">
        <v>9</v>
      </c>
      <c r="E22" s="6">
        <v>4</v>
      </c>
      <c r="F22" s="6">
        <v>19</v>
      </c>
      <c r="G22" s="6">
        <v>105</v>
      </c>
      <c r="H22" s="25">
        <f t="shared" si="0"/>
        <v>1344</v>
      </c>
      <c r="I22" s="28" t="s">
        <v>74</v>
      </c>
    </row>
    <row r="23" spans="1:9" x14ac:dyDescent="0.25">
      <c r="A23" s="119" t="s">
        <v>15</v>
      </c>
      <c r="B23" s="120">
        <v>0</v>
      </c>
      <c r="C23" s="120">
        <v>492</v>
      </c>
      <c r="D23" s="120">
        <v>0</v>
      </c>
      <c r="E23" s="120">
        <v>0</v>
      </c>
      <c r="F23" s="120">
        <v>77</v>
      </c>
      <c r="G23" s="120">
        <v>15</v>
      </c>
      <c r="H23" s="120">
        <f t="shared" si="0"/>
        <v>584</v>
      </c>
      <c r="I23" s="28" t="s">
        <v>75</v>
      </c>
    </row>
    <row r="24" spans="1:9" x14ac:dyDescent="0.25">
      <c r="A24" s="45" t="s">
        <v>16</v>
      </c>
      <c r="B24" s="6">
        <v>0</v>
      </c>
      <c r="C24" s="6">
        <v>273</v>
      </c>
      <c r="D24" s="6">
        <v>0</v>
      </c>
      <c r="E24" s="6">
        <v>1</v>
      </c>
      <c r="F24" s="6">
        <v>0</v>
      </c>
      <c r="G24" s="6">
        <v>26</v>
      </c>
      <c r="H24" s="25">
        <f t="shared" si="0"/>
        <v>300</v>
      </c>
      <c r="I24" s="28" t="s">
        <v>76</v>
      </c>
    </row>
    <row r="25" spans="1:9" x14ac:dyDescent="0.25">
      <c r="A25" s="119" t="s">
        <v>17</v>
      </c>
      <c r="B25" s="120">
        <v>9</v>
      </c>
      <c r="C25" s="120">
        <v>493</v>
      </c>
      <c r="D25" s="120">
        <v>1</v>
      </c>
      <c r="E25" s="120">
        <v>3</v>
      </c>
      <c r="F25" s="120">
        <v>794</v>
      </c>
      <c r="G25" s="120">
        <v>954</v>
      </c>
      <c r="H25" s="120">
        <f t="shared" si="0"/>
        <v>2254</v>
      </c>
      <c r="I25" s="28" t="s">
        <v>77</v>
      </c>
    </row>
    <row r="26" spans="1:9" x14ac:dyDescent="0.25">
      <c r="A26" s="45" t="s">
        <v>18</v>
      </c>
      <c r="B26" s="6">
        <v>0</v>
      </c>
      <c r="C26" s="6">
        <v>885</v>
      </c>
      <c r="D26" s="6">
        <v>0</v>
      </c>
      <c r="E26" s="6">
        <v>1</v>
      </c>
      <c r="F26" s="6">
        <v>42</v>
      </c>
      <c r="G26" s="6">
        <v>153</v>
      </c>
      <c r="H26" s="25">
        <f t="shared" si="0"/>
        <v>1081</v>
      </c>
      <c r="I26" s="28" t="s">
        <v>78</v>
      </c>
    </row>
    <row r="27" spans="1:9" x14ac:dyDescent="0.25">
      <c r="A27" s="119" t="s">
        <v>19</v>
      </c>
      <c r="B27" s="120">
        <v>3</v>
      </c>
      <c r="C27" s="120">
        <v>2052</v>
      </c>
      <c r="D27" s="120">
        <v>14</v>
      </c>
      <c r="E27" s="120">
        <v>0</v>
      </c>
      <c r="F27" s="120">
        <v>172</v>
      </c>
      <c r="G27" s="120">
        <v>92</v>
      </c>
      <c r="H27" s="120">
        <f t="shared" si="0"/>
        <v>2333</v>
      </c>
      <c r="I27" s="28" t="s">
        <v>84</v>
      </c>
    </row>
    <row r="28" spans="1:9" x14ac:dyDescent="0.25">
      <c r="A28" s="45" t="s">
        <v>20</v>
      </c>
      <c r="B28" s="6">
        <v>23</v>
      </c>
      <c r="C28" s="6">
        <v>883</v>
      </c>
      <c r="D28" s="6">
        <v>5</v>
      </c>
      <c r="E28" s="6">
        <v>3</v>
      </c>
      <c r="F28" s="6">
        <v>1219</v>
      </c>
      <c r="G28" s="6">
        <v>77</v>
      </c>
      <c r="H28" s="25">
        <f t="shared" si="0"/>
        <v>2210</v>
      </c>
      <c r="I28" s="28" t="s">
        <v>79</v>
      </c>
    </row>
    <row r="29" spans="1:9" x14ac:dyDescent="0.25">
      <c r="A29" s="119" t="s">
        <v>21</v>
      </c>
      <c r="B29" s="120">
        <v>0</v>
      </c>
      <c r="C29" s="120">
        <v>52</v>
      </c>
      <c r="D29" s="120">
        <v>0</v>
      </c>
      <c r="E29" s="120">
        <v>1</v>
      </c>
      <c r="F29" s="120">
        <v>0</v>
      </c>
      <c r="G29" s="120">
        <v>665</v>
      </c>
      <c r="H29" s="120">
        <f t="shared" si="0"/>
        <v>718</v>
      </c>
      <c r="I29" s="28" t="s">
        <v>80</v>
      </c>
    </row>
    <row r="30" spans="1:9" x14ac:dyDescent="0.25">
      <c r="A30" s="45" t="s">
        <v>22</v>
      </c>
      <c r="B30" s="6">
        <v>24</v>
      </c>
      <c r="C30" s="6">
        <v>660</v>
      </c>
      <c r="D30" s="6">
        <v>12</v>
      </c>
      <c r="E30" s="6">
        <v>9</v>
      </c>
      <c r="F30" s="6">
        <v>144</v>
      </c>
      <c r="G30" s="6">
        <v>54</v>
      </c>
      <c r="H30" s="25">
        <f t="shared" si="0"/>
        <v>903</v>
      </c>
      <c r="I30" s="28" t="s">
        <v>81</v>
      </c>
    </row>
    <row r="31" spans="1:9" x14ac:dyDescent="0.25">
      <c r="A31" s="119" t="s">
        <v>23</v>
      </c>
      <c r="B31" s="120">
        <v>2</v>
      </c>
      <c r="C31" s="120">
        <v>706</v>
      </c>
      <c r="D31" s="120">
        <v>0</v>
      </c>
      <c r="E31" s="120">
        <v>8</v>
      </c>
      <c r="F31" s="120">
        <v>11</v>
      </c>
      <c r="G31" s="120">
        <v>275</v>
      </c>
      <c r="H31" s="120">
        <f t="shared" si="0"/>
        <v>1002</v>
      </c>
      <c r="I31" s="28" t="s">
        <v>82</v>
      </c>
    </row>
    <row r="32" spans="1:9" x14ac:dyDescent="0.25">
      <c r="A32" s="45" t="s">
        <v>24</v>
      </c>
      <c r="B32" s="6">
        <v>0</v>
      </c>
      <c r="C32" s="6">
        <v>423</v>
      </c>
      <c r="D32" s="6">
        <v>0</v>
      </c>
      <c r="E32" s="6">
        <v>0</v>
      </c>
      <c r="F32" s="6">
        <v>77</v>
      </c>
      <c r="G32" s="6">
        <v>107</v>
      </c>
      <c r="H32" s="25">
        <f t="shared" si="0"/>
        <v>607</v>
      </c>
      <c r="I32" s="28" t="s">
        <v>83</v>
      </c>
    </row>
    <row r="33" spans="1:9" x14ac:dyDescent="0.25">
      <c r="A33" s="119" t="s">
        <v>25</v>
      </c>
      <c r="B33" s="120">
        <v>0</v>
      </c>
      <c r="C33" s="120">
        <v>593</v>
      </c>
      <c r="D33" s="120">
        <v>0</v>
      </c>
      <c r="E33" s="120">
        <v>3</v>
      </c>
      <c r="F33" s="120">
        <v>1</v>
      </c>
      <c r="G33" s="120">
        <v>186</v>
      </c>
      <c r="H33" s="120">
        <f t="shared" si="0"/>
        <v>783</v>
      </c>
      <c r="I33" s="28" t="s">
        <v>85</v>
      </c>
    </row>
    <row r="34" spans="1:9" x14ac:dyDescent="0.25">
      <c r="A34" s="45" t="s">
        <v>26</v>
      </c>
      <c r="B34" s="6">
        <v>0</v>
      </c>
      <c r="C34" s="6">
        <v>367</v>
      </c>
      <c r="D34" s="6">
        <v>2</v>
      </c>
      <c r="E34" s="6">
        <v>3</v>
      </c>
      <c r="F34" s="6">
        <v>323</v>
      </c>
      <c r="G34" s="6">
        <v>120</v>
      </c>
      <c r="H34" s="25">
        <f t="shared" si="0"/>
        <v>815</v>
      </c>
      <c r="I34" s="28" t="s">
        <v>142</v>
      </c>
    </row>
    <row r="35" spans="1:9" x14ac:dyDescent="0.25">
      <c r="A35" s="119" t="s">
        <v>27</v>
      </c>
      <c r="B35" s="120">
        <v>0</v>
      </c>
      <c r="C35" s="120">
        <v>786</v>
      </c>
      <c r="D35" s="120">
        <v>0</v>
      </c>
      <c r="E35" s="120">
        <v>1</v>
      </c>
      <c r="F35" s="120">
        <v>230</v>
      </c>
      <c r="G35" s="120">
        <v>0</v>
      </c>
      <c r="H35" s="120">
        <f t="shared" si="0"/>
        <v>1017</v>
      </c>
      <c r="I35" s="28" t="s">
        <v>86</v>
      </c>
    </row>
    <row r="36" spans="1:9" x14ac:dyDescent="0.25">
      <c r="A36" s="45" t="s">
        <v>28</v>
      </c>
      <c r="B36" s="6">
        <v>0</v>
      </c>
      <c r="C36" s="6">
        <v>2262</v>
      </c>
      <c r="D36" s="6">
        <v>0</v>
      </c>
      <c r="E36" s="6">
        <v>3</v>
      </c>
      <c r="F36" s="6">
        <v>32</v>
      </c>
      <c r="G36" s="6">
        <v>125</v>
      </c>
      <c r="H36" s="25">
        <f t="shared" si="0"/>
        <v>2422</v>
      </c>
      <c r="I36" s="28" t="s">
        <v>87</v>
      </c>
    </row>
    <row r="37" spans="1:9" x14ac:dyDescent="0.25">
      <c r="A37" s="119" t="s">
        <v>29</v>
      </c>
      <c r="B37" s="120">
        <v>7</v>
      </c>
      <c r="C37" s="120">
        <v>317</v>
      </c>
      <c r="D37" s="120">
        <v>0</v>
      </c>
      <c r="E37" s="120">
        <v>0</v>
      </c>
      <c r="F37" s="120">
        <v>26</v>
      </c>
      <c r="G37" s="120">
        <v>69</v>
      </c>
      <c r="H37" s="120">
        <f t="shared" si="0"/>
        <v>419</v>
      </c>
      <c r="I37" s="28" t="s">
        <v>88</v>
      </c>
    </row>
    <row r="38" spans="1:9" x14ac:dyDescent="0.25">
      <c r="A38" s="45" t="s">
        <v>30</v>
      </c>
      <c r="B38" s="6">
        <v>0</v>
      </c>
      <c r="C38" s="6">
        <v>139</v>
      </c>
      <c r="D38" s="6">
        <v>0</v>
      </c>
      <c r="E38" s="6">
        <v>0</v>
      </c>
      <c r="F38" s="6">
        <v>0</v>
      </c>
      <c r="G38" s="6">
        <v>35</v>
      </c>
      <c r="H38" s="25">
        <f t="shared" si="0"/>
        <v>174</v>
      </c>
      <c r="I38" s="28" t="s">
        <v>89</v>
      </c>
    </row>
    <row r="39" spans="1:9" ht="10.5" customHeight="1" x14ac:dyDescent="0.25">
      <c r="A39" s="59"/>
      <c r="B39" s="68"/>
      <c r="C39" s="68"/>
      <c r="D39" s="68"/>
      <c r="E39" s="68"/>
      <c r="F39" s="68"/>
      <c r="G39" s="68"/>
      <c r="H39" s="68"/>
    </row>
    <row r="40" spans="1:9" ht="19.5" customHeight="1" x14ac:dyDescent="0.25">
      <c r="A40" s="1" t="s">
        <v>37</v>
      </c>
      <c r="B40" s="22">
        <f t="shared" ref="B40:H40" si="1">SUM(B7:B38)</f>
        <v>1408</v>
      </c>
      <c r="C40" s="22">
        <f t="shared" si="1"/>
        <v>33530</v>
      </c>
      <c r="D40" s="22">
        <f t="shared" si="1"/>
        <v>635</v>
      </c>
      <c r="E40" s="22">
        <f t="shared" si="1"/>
        <v>94</v>
      </c>
      <c r="F40" s="22">
        <f t="shared" si="1"/>
        <v>10463</v>
      </c>
      <c r="G40" s="22">
        <f t="shared" si="1"/>
        <v>8401</v>
      </c>
      <c r="H40" s="22">
        <f t="shared" si="1"/>
        <v>54531</v>
      </c>
    </row>
    <row r="41" spans="1:9" x14ac:dyDescent="0.25">
      <c r="A41" s="7"/>
      <c r="B41" s="81">
        <f>B40*100/$H$40</f>
        <v>2.5820175679888502</v>
      </c>
      <c r="C41" s="81">
        <f t="shared" ref="C41:G41" si="2">C40*100/$H$40</f>
        <v>61.48796097632539</v>
      </c>
      <c r="D41" s="81">
        <v>1.1000000000000001</v>
      </c>
      <c r="E41" s="81">
        <f t="shared" si="2"/>
        <v>0.17237901377198292</v>
      </c>
      <c r="F41" s="81">
        <f t="shared" si="2"/>
        <v>19.187251288258054</v>
      </c>
      <c r="G41" s="81">
        <f t="shared" si="2"/>
        <v>15.405915901047111</v>
      </c>
      <c r="H41" s="53">
        <f>SUM(B41:G41)</f>
        <v>99.935524747391383</v>
      </c>
      <c r="I41" s="131"/>
    </row>
    <row r="42" spans="1:9" x14ac:dyDescent="0.25">
      <c r="A42" s="45" t="s">
        <v>134</v>
      </c>
    </row>
  </sheetData>
  <mergeCells count="2">
    <mergeCell ref="A2:N2"/>
    <mergeCell ref="A3:N3"/>
  </mergeCells>
  <phoneticPr fontId="0" type="noConversion"/>
  <printOptions horizontalCentered="1"/>
  <pageMargins left="0.39370078740157483" right="0.74803149606299213" top="0.47244094488188981" bottom="0.98425196850393704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zoomScaleNormal="100" workbookViewId="0">
      <selection activeCell="B64" sqref="B64"/>
    </sheetView>
  </sheetViews>
  <sheetFormatPr baseColWidth="10" defaultColWidth="11.42578125" defaultRowHeight="15" x14ac:dyDescent="0.25"/>
  <cols>
    <col min="1" max="1" width="18.5703125" style="5" customWidth="1"/>
    <col min="2" max="2" width="14.85546875" style="5" customWidth="1"/>
    <col min="3" max="3" width="12.5703125" style="5" customWidth="1"/>
    <col min="4" max="4" width="8.5703125" style="5" customWidth="1"/>
    <col min="5" max="5" width="9.28515625" style="5" customWidth="1"/>
    <col min="6" max="6" width="9.42578125" style="5" customWidth="1"/>
    <col min="7" max="7" width="10.7109375" style="5" customWidth="1"/>
    <col min="8" max="8" width="10.42578125" style="5" customWidth="1"/>
    <col min="9" max="16384" width="11.42578125" style="5"/>
  </cols>
  <sheetData>
    <row r="2" spans="1:8" ht="17.25" x14ac:dyDescent="0.3">
      <c r="A2" s="39" t="s">
        <v>101</v>
      </c>
      <c r="B2" s="39"/>
      <c r="C2" s="39"/>
      <c r="D2" s="39"/>
      <c r="E2" s="39"/>
      <c r="F2" s="39"/>
      <c r="G2" s="39"/>
      <c r="H2" s="39"/>
    </row>
    <row r="3" spans="1:8" ht="17.25" x14ac:dyDescent="0.3">
      <c r="A3" s="140" t="s">
        <v>110</v>
      </c>
      <c r="B3" s="140"/>
      <c r="C3" s="140"/>
      <c r="D3" s="140"/>
      <c r="E3" s="140"/>
      <c r="F3" s="140"/>
      <c r="G3" s="140"/>
      <c r="H3" s="39"/>
    </row>
    <row r="5" spans="1:8" ht="15.75" customHeight="1" x14ac:dyDescent="0.25">
      <c r="A5" s="138" t="s">
        <v>95</v>
      </c>
      <c r="B5" s="139" t="s">
        <v>97</v>
      </c>
      <c r="C5" s="139" t="s">
        <v>98</v>
      </c>
      <c r="D5" s="138" t="s">
        <v>37</v>
      </c>
    </row>
    <row r="6" spans="1:8" ht="16.5" customHeight="1" x14ac:dyDescent="0.25">
      <c r="A6" s="138"/>
      <c r="B6" s="139"/>
      <c r="C6" s="139"/>
      <c r="D6" s="138"/>
    </row>
    <row r="7" spans="1:8" ht="9.75" customHeight="1" x14ac:dyDescent="0.25">
      <c r="A7" s="59"/>
      <c r="B7" s="59"/>
      <c r="C7" s="59"/>
      <c r="D7" s="59"/>
    </row>
    <row r="8" spans="1:8" x14ac:dyDescent="0.25">
      <c r="A8" s="119" t="s">
        <v>1</v>
      </c>
      <c r="B8" s="120">
        <v>1</v>
      </c>
      <c r="C8" s="120">
        <v>265</v>
      </c>
      <c r="D8" s="120">
        <f>SUM(B8:C8)</f>
        <v>266</v>
      </c>
      <c r="E8" s="28" t="s">
        <v>61</v>
      </c>
    </row>
    <row r="9" spans="1:8" x14ac:dyDescent="0.25">
      <c r="A9" s="45" t="s">
        <v>2</v>
      </c>
      <c r="B9" s="6">
        <v>63</v>
      </c>
      <c r="C9" s="6">
        <v>764</v>
      </c>
      <c r="D9" s="6">
        <f t="shared" ref="D9:D23" si="0">SUM(B9:C9)</f>
        <v>827</v>
      </c>
      <c r="E9" s="28" t="s">
        <v>62</v>
      </c>
    </row>
    <row r="10" spans="1:8" x14ac:dyDescent="0.25">
      <c r="A10" s="119" t="s">
        <v>3</v>
      </c>
      <c r="B10" s="120">
        <v>2</v>
      </c>
      <c r="C10" s="120">
        <v>523</v>
      </c>
      <c r="D10" s="120">
        <f t="shared" si="0"/>
        <v>525</v>
      </c>
      <c r="E10" s="28" t="s">
        <v>63</v>
      </c>
    </row>
    <row r="11" spans="1:8" x14ac:dyDescent="0.25">
      <c r="A11" s="45" t="s">
        <v>4</v>
      </c>
      <c r="B11" s="6">
        <v>64</v>
      </c>
      <c r="C11" s="6">
        <v>157</v>
      </c>
      <c r="D11" s="6">
        <f t="shared" si="0"/>
        <v>221</v>
      </c>
      <c r="E11" s="28" t="s">
        <v>141</v>
      </c>
    </row>
    <row r="12" spans="1:8" x14ac:dyDescent="0.25">
      <c r="A12" s="119" t="s">
        <v>7</v>
      </c>
      <c r="B12" s="120">
        <v>145</v>
      </c>
      <c r="C12" s="120">
        <v>1059</v>
      </c>
      <c r="D12" s="120">
        <f t="shared" si="0"/>
        <v>1204</v>
      </c>
      <c r="E12" s="28" t="s">
        <v>64</v>
      </c>
    </row>
    <row r="13" spans="1:8" x14ac:dyDescent="0.25">
      <c r="A13" s="45" t="s">
        <v>8</v>
      </c>
      <c r="B13" s="6">
        <v>7</v>
      </c>
      <c r="C13" s="6">
        <v>423</v>
      </c>
      <c r="D13" s="6">
        <f t="shared" si="0"/>
        <v>430</v>
      </c>
      <c r="E13" s="28" t="s">
        <v>65</v>
      </c>
    </row>
    <row r="14" spans="1:8" x14ac:dyDescent="0.25">
      <c r="A14" s="119" t="s">
        <v>139</v>
      </c>
      <c r="B14" s="120">
        <v>1503</v>
      </c>
      <c r="C14" s="120">
        <v>17441</v>
      </c>
      <c r="D14" s="120">
        <f t="shared" si="0"/>
        <v>18944</v>
      </c>
      <c r="E14" s="28" t="s">
        <v>140</v>
      </c>
    </row>
    <row r="15" spans="1:8" x14ac:dyDescent="0.25">
      <c r="A15" s="45" t="s">
        <v>5</v>
      </c>
      <c r="B15" s="6">
        <v>77</v>
      </c>
      <c r="C15" s="6">
        <v>768</v>
      </c>
      <c r="D15" s="6">
        <f t="shared" si="0"/>
        <v>845</v>
      </c>
      <c r="E15" s="28" t="s">
        <v>66</v>
      </c>
    </row>
    <row r="16" spans="1:8" x14ac:dyDescent="0.25">
      <c r="A16" s="119" t="s">
        <v>6</v>
      </c>
      <c r="B16" s="120">
        <v>7</v>
      </c>
      <c r="C16" s="120">
        <v>100</v>
      </c>
      <c r="D16" s="120">
        <f t="shared" si="0"/>
        <v>107</v>
      </c>
      <c r="E16" s="28" t="s">
        <v>67</v>
      </c>
    </row>
    <row r="17" spans="1:5" x14ac:dyDescent="0.25">
      <c r="A17" s="45" t="s">
        <v>9</v>
      </c>
      <c r="B17" s="6">
        <v>14</v>
      </c>
      <c r="C17" s="6">
        <v>268</v>
      </c>
      <c r="D17" s="6">
        <f t="shared" si="0"/>
        <v>282</v>
      </c>
      <c r="E17" s="28" t="s">
        <v>68</v>
      </c>
    </row>
    <row r="18" spans="1:5" x14ac:dyDescent="0.25">
      <c r="A18" s="119" t="s">
        <v>31</v>
      </c>
      <c r="B18" s="120">
        <v>106</v>
      </c>
      <c r="C18" s="120">
        <v>3111</v>
      </c>
      <c r="D18" s="120">
        <f t="shared" si="0"/>
        <v>3217</v>
      </c>
      <c r="E18" s="28" t="s">
        <v>69</v>
      </c>
    </row>
    <row r="19" spans="1:5" x14ac:dyDescent="0.25">
      <c r="A19" s="45" t="s">
        <v>10</v>
      </c>
      <c r="B19" s="6">
        <v>38</v>
      </c>
      <c r="C19" s="6">
        <v>3229</v>
      </c>
      <c r="D19" s="6">
        <f t="shared" si="0"/>
        <v>3267</v>
      </c>
      <c r="E19" s="28" t="s">
        <v>70</v>
      </c>
    </row>
    <row r="20" spans="1:5" x14ac:dyDescent="0.25">
      <c r="A20" s="119" t="s">
        <v>11</v>
      </c>
      <c r="B20" s="120">
        <v>26</v>
      </c>
      <c r="C20" s="120">
        <v>418</v>
      </c>
      <c r="D20" s="120">
        <f t="shared" si="0"/>
        <v>444</v>
      </c>
      <c r="E20" s="28" t="s">
        <v>71</v>
      </c>
    </row>
    <row r="21" spans="1:5" x14ac:dyDescent="0.25">
      <c r="A21" s="45" t="s">
        <v>12</v>
      </c>
      <c r="B21" s="6">
        <v>12</v>
      </c>
      <c r="C21" s="6">
        <v>949</v>
      </c>
      <c r="D21" s="6">
        <f t="shared" si="0"/>
        <v>961</v>
      </c>
      <c r="E21" s="28" t="s">
        <v>72</v>
      </c>
    </row>
    <row r="22" spans="1:5" x14ac:dyDescent="0.25">
      <c r="A22" s="119" t="s">
        <v>13</v>
      </c>
      <c r="B22" s="120">
        <v>128</v>
      </c>
      <c r="C22" s="120">
        <v>3897</v>
      </c>
      <c r="D22" s="120">
        <f t="shared" si="0"/>
        <v>4025</v>
      </c>
      <c r="E22" s="28" t="s">
        <v>73</v>
      </c>
    </row>
    <row r="23" spans="1:5" x14ac:dyDescent="0.25">
      <c r="A23" s="45" t="s">
        <v>14</v>
      </c>
      <c r="B23" s="6">
        <v>242</v>
      </c>
      <c r="C23" s="6">
        <v>1102</v>
      </c>
      <c r="D23" s="6">
        <f t="shared" si="0"/>
        <v>1344</v>
      </c>
      <c r="E23" s="28" t="s">
        <v>74</v>
      </c>
    </row>
    <row r="24" spans="1:5" ht="15" customHeight="1" x14ac:dyDescent="0.25">
      <c r="A24" s="121" t="s">
        <v>15</v>
      </c>
      <c r="B24" s="120">
        <v>8</v>
      </c>
      <c r="C24" s="120">
        <v>576</v>
      </c>
      <c r="D24" s="120">
        <f>SUM(B24:C24)</f>
        <v>584</v>
      </c>
      <c r="E24" s="28" t="s">
        <v>75</v>
      </c>
    </row>
    <row r="25" spans="1:5" ht="12" customHeight="1" x14ac:dyDescent="0.25">
      <c r="A25" s="47" t="s">
        <v>16</v>
      </c>
      <c r="B25" s="6">
        <v>5</v>
      </c>
      <c r="C25" s="6">
        <v>295</v>
      </c>
      <c r="D25" s="6">
        <f t="shared" ref="D25:D39" si="1">SUM(B25:C25)</f>
        <v>300</v>
      </c>
      <c r="E25" s="28" t="s">
        <v>76</v>
      </c>
    </row>
    <row r="26" spans="1:5" x14ac:dyDescent="0.25">
      <c r="A26" s="121" t="s">
        <v>17</v>
      </c>
      <c r="B26" s="120">
        <v>53</v>
      </c>
      <c r="C26" s="120">
        <v>2201</v>
      </c>
      <c r="D26" s="120">
        <f t="shared" si="1"/>
        <v>2254</v>
      </c>
      <c r="E26" s="28" t="s">
        <v>77</v>
      </c>
    </row>
    <row r="27" spans="1:5" x14ac:dyDescent="0.25">
      <c r="A27" s="47" t="s">
        <v>18</v>
      </c>
      <c r="B27" s="6">
        <v>43</v>
      </c>
      <c r="C27" s="6">
        <v>1038</v>
      </c>
      <c r="D27" s="6">
        <f t="shared" si="1"/>
        <v>1081</v>
      </c>
      <c r="E27" s="28" t="s">
        <v>78</v>
      </c>
    </row>
    <row r="28" spans="1:5" x14ac:dyDescent="0.25">
      <c r="A28" s="121" t="s">
        <v>19</v>
      </c>
      <c r="B28" s="120">
        <v>48</v>
      </c>
      <c r="C28" s="120">
        <v>2285</v>
      </c>
      <c r="D28" s="120">
        <f t="shared" si="1"/>
        <v>2333</v>
      </c>
      <c r="E28" s="28" t="s">
        <v>84</v>
      </c>
    </row>
    <row r="29" spans="1:5" x14ac:dyDescent="0.25">
      <c r="A29" s="47" t="s">
        <v>20</v>
      </c>
      <c r="B29" s="6">
        <v>145</v>
      </c>
      <c r="C29" s="6">
        <v>2065</v>
      </c>
      <c r="D29" s="6">
        <f t="shared" si="1"/>
        <v>2210</v>
      </c>
      <c r="E29" s="28" t="s">
        <v>79</v>
      </c>
    </row>
    <row r="30" spans="1:5" x14ac:dyDescent="0.25">
      <c r="A30" s="121" t="s">
        <v>21</v>
      </c>
      <c r="B30" s="120">
        <v>1</v>
      </c>
      <c r="C30" s="120">
        <v>717</v>
      </c>
      <c r="D30" s="120">
        <f t="shared" si="1"/>
        <v>718</v>
      </c>
      <c r="E30" s="28" t="s">
        <v>80</v>
      </c>
    </row>
    <row r="31" spans="1:5" x14ac:dyDescent="0.25">
      <c r="A31" s="47" t="s">
        <v>22</v>
      </c>
      <c r="B31" s="6">
        <v>46</v>
      </c>
      <c r="C31" s="6">
        <v>857</v>
      </c>
      <c r="D31" s="6">
        <f t="shared" si="1"/>
        <v>903</v>
      </c>
      <c r="E31" s="28" t="s">
        <v>81</v>
      </c>
    </row>
    <row r="32" spans="1:5" x14ac:dyDescent="0.25">
      <c r="A32" s="121" t="s">
        <v>23</v>
      </c>
      <c r="B32" s="120">
        <v>89</v>
      </c>
      <c r="C32" s="120">
        <v>913</v>
      </c>
      <c r="D32" s="120">
        <f t="shared" si="1"/>
        <v>1002</v>
      </c>
      <c r="E32" s="28" t="s">
        <v>82</v>
      </c>
    </row>
    <row r="33" spans="1:5" x14ac:dyDescent="0.25">
      <c r="A33" s="47" t="s">
        <v>24</v>
      </c>
      <c r="B33" s="6">
        <v>103</v>
      </c>
      <c r="C33" s="6">
        <v>504</v>
      </c>
      <c r="D33" s="6">
        <f t="shared" si="1"/>
        <v>607</v>
      </c>
      <c r="E33" s="28" t="s">
        <v>83</v>
      </c>
    </row>
    <row r="34" spans="1:5" x14ac:dyDescent="0.25">
      <c r="A34" s="121" t="s">
        <v>25</v>
      </c>
      <c r="B34" s="120">
        <v>6</v>
      </c>
      <c r="C34" s="120">
        <v>777</v>
      </c>
      <c r="D34" s="120">
        <f t="shared" si="1"/>
        <v>783</v>
      </c>
      <c r="E34" s="28" t="s">
        <v>85</v>
      </c>
    </row>
    <row r="35" spans="1:5" x14ac:dyDescent="0.25">
      <c r="A35" s="47" t="s">
        <v>26</v>
      </c>
      <c r="B35" s="6">
        <v>33</v>
      </c>
      <c r="C35" s="6">
        <v>782</v>
      </c>
      <c r="D35" s="6">
        <f t="shared" si="1"/>
        <v>815</v>
      </c>
      <c r="E35" s="28" t="s">
        <v>142</v>
      </c>
    </row>
    <row r="36" spans="1:5" x14ac:dyDescent="0.25">
      <c r="A36" s="121" t="s">
        <v>27</v>
      </c>
      <c r="B36" s="120">
        <v>3</v>
      </c>
      <c r="C36" s="120">
        <v>1014</v>
      </c>
      <c r="D36" s="120">
        <f t="shared" si="1"/>
        <v>1017</v>
      </c>
      <c r="E36" s="28" t="s">
        <v>86</v>
      </c>
    </row>
    <row r="37" spans="1:5" x14ac:dyDescent="0.25">
      <c r="A37" s="47" t="s">
        <v>28</v>
      </c>
      <c r="B37" s="6">
        <v>169</v>
      </c>
      <c r="C37" s="6">
        <v>2253</v>
      </c>
      <c r="D37" s="6">
        <f t="shared" si="1"/>
        <v>2422</v>
      </c>
      <c r="E37" s="28" t="s">
        <v>87</v>
      </c>
    </row>
    <row r="38" spans="1:5" x14ac:dyDescent="0.25">
      <c r="A38" s="121" t="s">
        <v>29</v>
      </c>
      <c r="B38" s="120">
        <v>4</v>
      </c>
      <c r="C38" s="120">
        <v>415</v>
      </c>
      <c r="D38" s="120">
        <f t="shared" si="1"/>
        <v>419</v>
      </c>
      <c r="E38" s="28" t="s">
        <v>88</v>
      </c>
    </row>
    <row r="39" spans="1:5" x14ac:dyDescent="0.25">
      <c r="A39" s="47" t="s">
        <v>30</v>
      </c>
      <c r="B39" s="6">
        <v>37</v>
      </c>
      <c r="C39" s="6">
        <v>137</v>
      </c>
      <c r="D39" s="6">
        <f t="shared" si="1"/>
        <v>174</v>
      </c>
      <c r="E39" s="28" t="s">
        <v>89</v>
      </c>
    </row>
    <row r="40" spans="1:5" ht="6.75" customHeight="1" x14ac:dyDescent="0.25">
      <c r="A40" s="63"/>
      <c r="B40" s="60"/>
      <c r="C40" s="60"/>
      <c r="D40" s="60"/>
      <c r="E40" s="28"/>
    </row>
    <row r="41" spans="1:5" ht="15.75" x14ac:dyDescent="0.25">
      <c r="A41" s="13" t="s">
        <v>51</v>
      </c>
      <c r="B41" s="22">
        <f>SUM(B8:B23,B24:B39)</f>
        <v>3228</v>
      </c>
      <c r="C41" s="22">
        <f>SUM(C8:C23,C24:C39)</f>
        <v>51303</v>
      </c>
      <c r="D41" s="22">
        <f>D8+D9+D10+D11+D12+D13+D14+D15+D16+D17+D18+D19+D20+D21+D22+D23+D24+D25+D26+D27+D28+D29+D30+D31+D32+D33+D34+D35+D36+D37+D38+D39</f>
        <v>54531</v>
      </c>
    </row>
    <row r="42" spans="1:5" x14ac:dyDescent="0.25">
      <c r="B42" s="35">
        <f>B41*100/$D$41</f>
        <v>5.9195686857017114</v>
      </c>
      <c r="C42" s="35">
        <f>C41*100/$D$41</f>
        <v>94.080431314298295</v>
      </c>
      <c r="D42" s="53">
        <f>SUM(B42:C42)</f>
        <v>100</v>
      </c>
    </row>
  </sheetData>
  <mergeCells count="5">
    <mergeCell ref="D5:D6"/>
    <mergeCell ref="A5:A6"/>
    <mergeCell ref="B5:B6"/>
    <mergeCell ref="C5:C6"/>
    <mergeCell ref="A3:G3"/>
  </mergeCells>
  <phoneticPr fontId="0" type="noConversion"/>
  <pageMargins left="0.35433070866141736" right="0.74803149606299213" top="0.59055118110236227" bottom="0.98425196850393704" header="0" footer="0"/>
  <pageSetup scale="85" orientation="portrait" r:id="rId1"/>
  <headerFooter alignWithMargins="0"/>
  <ignoredErrors>
    <ignoredError sqref="B42:D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>
      <selection activeCell="A76" sqref="A76"/>
    </sheetView>
  </sheetViews>
  <sheetFormatPr baseColWidth="10" defaultColWidth="11.42578125" defaultRowHeight="15" x14ac:dyDescent="0.25"/>
  <cols>
    <col min="1" max="1" width="16.7109375" style="5" customWidth="1"/>
    <col min="2" max="2" width="9.85546875" style="5" customWidth="1"/>
    <col min="3" max="3" width="11.28515625" style="5" customWidth="1"/>
    <col min="4" max="4" width="11" style="5" customWidth="1"/>
    <col min="5" max="5" width="8.85546875" style="5" bestFit="1" customWidth="1"/>
    <col min="6" max="6" width="8.85546875" style="5" customWidth="1"/>
    <col min="7" max="7" width="9" style="5" customWidth="1"/>
    <col min="8" max="16384" width="11.42578125" style="5"/>
  </cols>
  <sheetData>
    <row r="2" spans="1:7" ht="18.75" customHeight="1" x14ac:dyDescent="0.3">
      <c r="A2" s="48" t="s">
        <v>137</v>
      </c>
      <c r="B2" s="41"/>
      <c r="C2" s="41"/>
      <c r="D2" s="41"/>
      <c r="E2" s="41"/>
      <c r="F2" s="41"/>
      <c r="G2" s="41"/>
    </row>
    <row r="3" spans="1:7" ht="15" customHeight="1" x14ac:dyDescent="0.3">
      <c r="A3" s="48" t="s">
        <v>131</v>
      </c>
      <c r="B3" s="41"/>
      <c r="C3" s="41"/>
      <c r="D3" s="41"/>
      <c r="E3" s="41"/>
      <c r="F3" s="41"/>
      <c r="G3" s="41"/>
    </row>
    <row r="4" spans="1:7" ht="15" customHeight="1" x14ac:dyDescent="0.25">
      <c r="E4" s="5" t="s">
        <v>119</v>
      </c>
    </row>
    <row r="5" spans="1:7" ht="19.5" customHeight="1" x14ac:dyDescent="0.25">
      <c r="A5" s="142" t="s">
        <v>99</v>
      </c>
      <c r="B5" s="141" t="s">
        <v>40</v>
      </c>
      <c r="C5" s="138" t="s">
        <v>39</v>
      </c>
      <c r="D5" s="138" t="s">
        <v>41</v>
      </c>
      <c r="E5" s="141" t="s">
        <v>42</v>
      </c>
      <c r="F5" s="141" t="s">
        <v>47</v>
      </c>
      <c r="G5" s="138" t="s">
        <v>37</v>
      </c>
    </row>
    <row r="6" spans="1:7" ht="19.5" customHeight="1" x14ac:dyDescent="0.25">
      <c r="A6" s="142"/>
      <c r="B6" s="141"/>
      <c r="C6" s="138"/>
      <c r="D6" s="138"/>
      <c r="E6" s="141"/>
      <c r="F6" s="141"/>
      <c r="G6" s="138"/>
    </row>
    <row r="7" spans="1:7" ht="10.5" customHeight="1" x14ac:dyDescent="0.25">
      <c r="A7" s="68"/>
      <c r="B7" s="60"/>
      <c r="C7" s="60"/>
      <c r="D7" s="60"/>
      <c r="E7" s="60"/>
      <c r="F7" s="60"/>
      <c r="G7" s="60"/>
    </row>
    <row r="8" spans="1:7" x14ac:dyDescent="0.25">
      <c r="A8" s="122">
        <v>1970</v>
      </c>
      <c r="B8" s="120">
        <v>9</v>
      </c>
      <c r="C8" s="120">
        <v>0</v>
      </c>
      <c r="D8" s="120">
        <v>0</v>
      </c>
      <c r="E8" s="120">
        <v>0</v>
      </c>
      <c r="F8" s="120">
        <v>0</v>
      </c>
      <c r="G8" s="120">
        <f t="shared" ref="G8:G9" si="0">SUM(B8:F8)</f>
        <v>9</v>
      </c>
    </row>
    <row r="9" spans="1:7" x14ac:dyDescent="0.25">
      <c r="A9" s="46">
        <v>1971</v>
      </c>
      <c r="B9" s="25">
        <v>8</v>
      </c>
      <c r="C9" s="25">
        <v>0</v>
      </c>
      <c r="D9" s="25">
        <v>0</v>
      </c>
      <c r="E9" s="25">
        <v>0</v>
      </c>
      <c r="F9" s="25">
        <v>0</v>
      </c>
      <c r="G9" s="25">
        <f t="shared" si="0"/>
        <v>8</v>
      </c>
    </row>
    <row r="10" spans="1:7" x14ac:dyDescent="0.25">
      <c r="A10" s="122">
        <v>1972</v>
      </c>
      <c r="B10" s="120">
        <v>7</v>
      </c>
      <c r="C10" s="120">
        <v>0</v>
      </c>
      <c r="D10" s="120">
        <v>0</v>
      </c>
      <c r="E10" s="120">
        <v>0</v>
      </c>
      <c r="F10" s="120">
        <v>0</v>
      </c>
      <c r="G10" s="120">
        <f>SUM(B10:F10)</f>
        <v>7</v>
      </c>
    </row>
    <row r="11" spans="1:7" x14ac:dyDescent="0.25">
      <c r="A11" s="4">
        <v>1973</v>
      </c>
      <c r="B11" s="6">
        <v>9</v>
      </c>
      <c r="C11" s="6">
        <v>0</v>
      </c>
      <c r="D11" s="6">
        <v>0</v>
      </c>
      <c r="E11" s="6">
        <v>0</v>
      </c>
      <c r="F11" s="6">
        <v>0</v>
      </c>
      <c r="G11" s="25">
        <f t="shared" ref="G11:G12" si="1">SUM(B11:F11)</f>
        <v>9</v>
      </c>
    </row>
    <row r="12" spans="1:7" x14ac:dyDescent="0.25">
      <c r="A12" s="122">
        <v>1974</v>
      </c>
      <c r="B12" s="120">
        <v>18</v>
      </c>
      <c r="C12" s="120">
        <v>0</v>
      </c>
      <c r="D12" s="120">
        <v>2</v>
      </c>
      <c r="E12" s="120">
        <v>0</v>
      </c>
      <c r="F12" s="120">
        <v>0</v>
      </c>
      <c r="G12" s="120">
        <f t="shared" si="1"/>
        <v>20</v>
      </c>
    </row>
    <row r="13" spans="1:7" x14ac:dyDescent="0.25">
      <c r="A13" s="4">
        <v>1975</v>
      </c>
      <c r="B13" s="6">
        <v>20</v>
      </c>
      <c r="C13" s="6">
        <v>1</v>
      </c>
      <c r="D13" s="6">
        <v>1</v>
      </c>
      <c r="E13" s="6">
        <v>0</v>
      </c>
      <c r="F13" s="6">
        <v>0</v>
      </c>
      <c r="G13" s="25">
        <f t="shared" ref="G13:G47" si="2">SUM(B13:F13)</f>
        <v>22</v>
      </c>
    </row>
    <row r="14" spans="1:7" x14ac:dyDescent="0.25">
      <c r="A14" s="122">
        <v>1976</v>
      </c>
      <c r="B14" s="120">
        <v>10</v>
      </c>
      <c r="C14" s="120">
        <v>0</v>
      </c>
      <c r="D14" s="120">
        <v>1</v>
      </c>
      <c r="E14" s="120">
        <v>0</v>
      </c>
      <c r="F14" s="120">
        <v>0</v>
      </c>
      <c r="G14" s="120">
        <f t="shared" si="2"/>
        <v>11</v>
      </c>
    </row>
    <row r="15" spans="1:7" x14ac:dyDescent="0.25">
      <c r="A15" s="4">
        <v>1977</v>
      </c>
      <c r="B15" s="6">
        <v>115</v>
      </c>
      <c r="C15" s="6">
        <v>0</v>
      </c>
      <c r="D15" s="6">
        <v>0</v>
      </c>
      <c r="E15" s="6">
        <v>0</v>
      </c>
      <c r="F15" s="6">
        <v>0</v>
      </c>
      <c r="G15" s="25">
        <f t="shared" si="2"/>
        <v>115</v>
      </c>
    </row>
    <row r="16" spans="1:7" x14ac:dyDescent="0.25">
      <c r="A16" s="122">
        <v>1978</v>
      </c>
      <c r="B16" s="120">
        <v>160</v>
      </c>
      <c r="C16" s="120">
        <v>0</v>
      </c>
      <c r="D16" s="120">
        <v>0</v>
      </c>
      <c r="E16" s="120">
        <v>0</v>
      </c>
      <c r="F16" s="120">
        <v>0</v>
      </c>
      <c r="G16" s="120">
        <f t="shared" si="2"/>
        <v>160</v>
      </c>
    </row>
    <row r="17" spans="1:7" x14ac:dyDescent="0.25">
      <c r="A17" s="4">
        <v>1979</v>
      </c>
      <c r="B17" s="6">
        <v>241</v>
      </c>
      <c r="C17" s="6">
        <v>2</v>
      </c>
      <c r="D17" s="6">
        <v>1</v>
      </c>
      <c r="E17" s="6">
        <v>0</v>
      </c>
      <c r="F17" s="6">
        <v>0</v>
      </c>
      <c r="G17" s="25">
        <f t="shared" si="2"/>
        <v>244</v>
      </c>
    </row>
    <row r="18" spans="1:7" x14ac:dyDescent="0.25">
      <c r="A18" s="122">
        <v>1980</v>
      </c>
      <c r="B18" s="120">
        <v>323</v>
      </c>
      <c r="C18" s="120">
        <v>0</v>
      </c>
      <c r="D18" s="120">
        <v>0</v>
      </c>
      <c r="E18" s="120">
        <v>0</v>
      </c>
      <c r="F18" s="120">
        <v>0</v>
      </c>
      <c r="G18" s="120">
        <f t="shared" si="2"/>
        <v>323</v>
      </c>
    </row>
    <row r="19" spans="1:7" x14ac:dyDescent="0.25">
      <c r="A19" s="4">
        <v>1981</v>
      </c>
      <c r="B19" s="6">
        <v>345</v>
      </c>
      <c r="C19" s="6">
        <v>0</v>
      </c>
      <c r="D19" s="6">
        <v>3</v>
      </c>
      <c r="E19" s="6">
        <v>0</v>
      </c>
      <c r="F19" s="6">
        <v>0</v>
      </c>
      <c r="G19" s="25">
        <f t="shared" si="2"/>
        <v>348</v>
      </c>
    </row>
    <row r="20" spans="1:7" x14ac:dyDescent="0.25">
      <c r="A20" s="122">
        <v>1982</v>
      </c>
      <c r="B20" s="120">
        <v>283</v>
      </c>
      <c r="C20" s="120">
        <v>0</v>
      </c>
      <c r="D20" s="120">
        <v>2</v>
      </c>
      <c r="E20" s="120">
        <v>0</v>
      </c>
      <c r="F20" s="120">
        <v>0</v>
      </c>
      <c r="G20" s="120">
        <f t="shared" si="2"/>
        <v>285</v>
      </c>
    </row>
    <row r="21" spans="1:7" x14ac:dyDescent="0.25">
      <c r="A21" s="4">
        <v>1983</v>
      </c>
      <c r="B21" s="6">
        <v>122</v>
      </c>
      <c r="C21" s="6">
        <v>1</v>
      </c>
      <c r="D21" s="6">
        <v>1</v>
      </c>
      <c r="E21" s="6">
        <v>0</v>
      </c>
      <c r="F21" s="6">
        <v>0</v>
      </c>
      <c r="G21" s="25">
        <f t="shared" si="2"/>
        <v>124</v>
      </c>
    </row>
    <row r="22" spans="1:7" x14ac:dyDescent="0.25">
      <c r="A22" s="122">
        <v>1984</v>
      </c>
      <c r="B22" s="120">
        <v>221</v>
      </c>
      <c r="C22" s="120">
        <v>1</v>
      </c>
      <c r="D22" s="120">
        <v>1</v>
      </c>
      <c r="E22" s="120">
        <v>0</v>
      </c>
      <c r="F22" s="120">
        <v>1</v>
      </c>
      <c r="G22" s="120">
        <f t="shared" si="2"/>
        <v>224</v>
      </c>
    </row>
    <row r="23" spans="1:7" x14ac:dyDescent="0.25">
      <c r="A23" s="4">
        <v>1985</v>
      </c>
      <c r="B23" s="6">
        <v>331</v>
      </c>
      <c r="C23" s="6">
        <v>0</v>
      </c>
      <c r="D23" s="6">
        <v>1</v>
      </c>
      <c r="E23" s="6">
        <v>1</v>
      </c>
      <c r="F23" s="6">
        <v>0</v>
      </c>
      <c r="G23" s="25">
        <f t="shared" si="2"/>
        <v>333</v>
      </c>
    </row>
    <row r="24" spans="1:7" x14ac:dyDescent="0.25">
      <c r="A24" s="122">
        <v>1986</v>
      </c>
      <c r="B24" s="120">
        <v>241</v>
      </c>
      <c r="C24" s="120">
        <v>1</v>
      </c>
      <c r="D24" s="120">
        <v>1</v>
      </c>
      <c r="E24" s="120">
        <v>0</v>
      </c>
      <c r="F24" s="120">
        <v>0</v>
      </c>
      <c r="G24" s="120">
        <f t="shared" si="2"/>
        <v>243</v>
      </c>
    </row>
    <row r="25" spans="1:7" x14ac:dyDescent="0.25">
      <c r="A25" s="4">
        <v>1987</v>
      </c>
      <c r="B25" s="6">
        <v>102</v>
      </c>
      <c r="C25" s="6">
        <v>0</v>
      </c>
      <c r="D25" s="6">
        <v>4</v>
      </c>
      <c r="E25" s="6">
        <v>0</v>
      </c>
      <c r="F25" s="6">
        <v>1</v>
      </c>
      <c r="G25" s="25">
        <f t="shared" si="2"/>
        <v>107</v>
      </c>
    </row>
    <row r="26" spans="1:7" x14ac:dyDescent="0.25">
      <c r="A26" s="122">
        <v>1988</v>
      </c>
      <c r="B26" s="120">
        <v>118</v>
      </c>
      <c r="C26" s="120">
        <v>0</v>
      </c>
      <c r="D26" s="120">
        <v>15</v>
      </c>
      <c r="E26" s="120">
        <v>6</v>
      </c>
      <c r="F26" s="120">
        <v>5</v>
      </c>
      <c r="G26" s="120">
        <f t="shared" si="2"/>
        <v>144</v>
      </c>
    </row>
    <row r="27" spans="1:7" x14ac:dyDescent="0.25">
      <c r="A27" s="4">
        <v>1989</v>
      </c>
      <c r="B27" s="6">
        <v>158</v>
      </c>
      <c r="C27" s="6">
        <v>0</v>
      </c>
      <c r="D27" s="6">
        <v>23</v>
      </c>
      <c r="E27" s="6">
        <v>12</v>
      </c>
      <c r="F27" s="6">
        <v>22</v>
      </c>
      <c r="G27" s="25">
        <f t="shared" si="2"/>
        <v>215</v>
      </c>
    </row>
    <row r="28" spans="1:7" x14ac:dyDescent="0.25">
      <c r="A28" s="122">
        <v>1990</v>
      </c>
      <c r="B28" s="120">
        <v>443</v>
      </c>
      <c r="C28" s="120">
        <v>2</v>
      </c>
      <c r="D28" s="120">
        <v>35</v>
      </c>
      <c r="E28" s="120">
        <v>7</v>
      </c>
      <c r="F28" s="120">
        <v>39</v>
      </c>
      <c r="G28" s="120">
        <f t="shared" si="2"/>
        <v>526</v>
      </c>
    </row>
    <row r="29" spans="1:7" x14ac:dyDescent="0.25">
      <c r="A29" s="4">
        <v>1991</v>
      </c>
      <c r="B29" s="6">
        <v>809</v>
      </c>
      <c r="C29" s="6">
        <v>8</v>
      </c>
      <c r="D29" s="6">
        <v>42</v>
      </c>
      <c r="E29" s="6">
        <v>8</v>
      </c>
      <c r="F29" s="6">
        <v>63</v>
      </c>
      <c r="G29" s="25">
        <f t="shared" si="2"/>
        <v>930</v>
      </c>
    </row>
    <row r="30" spans="1:7" x14ac:dyDescent="0.25">
      <c r="A30" s="122">
        <v>1992</v>
      </c>
      <c r="B30" s="120">
        <v>1097</v>
      </c>
      <c r="C30" s="120">
        <v>27</v>
      </c>
      <c r="D30" s="120">
        <v>71</v>
      </c>
      <c r="E30" s="120">
        <v>7</v>
      </c>
      <c r="F30" s="120">
        <v>91</v>
      </c>
      <c r="G30" s="120">
        <f t="shared" si="2"/>
        <v>1293</v>
      </c>
    </row>
    <row r="31" spans="1:7" x14ac:dyDescent="0.25">
      <c r="A31" s="4">
        <v>1993</v>
      </c>
      <c r="B31" s="6">
        <v>1494</v>
      </c>
      <c r="C31" s="6">
        <v>71</v>
      </c>
      <c r="D31" s="6">
        <v>74</v>
      </c>
      <c r="E31" s="6">
        <v>3</v>
      </c>
      <c r="F31" s="6">
        <v>13</v>
      </c>
      <c r="G31" s="25">
        <f t="shared" si="2"/>
        <v>1655</v>
      </c>
    </row>
    <row r="32" spans="1:7" x14ac:dyDescent="0.25">
      <c r="A32" s="122">
        <v>1994</v>
      </c>
      <c r="B32" s="120">
        <v>1115</v>
      </c>
      <c r="C32" s="120">
        <v>52</v>
      </c>
      <c r="D32" s="120">
        <v>64</v>
      </c>
      <c r="E32" s="120">
        <v>1</v>
      </c>
      <c r="F32" s="120">
        <v>2</v>
      </c>
      <c r="G32" s="120">
        <f t="shared" si="2"/>
        <v>1234</v>
      </c>
    </row>
    <row r="33" spans="1:7" x14ac:dyDescent="0.25">
      <c r="A33" s="4">
        <v>1995</v>
      </c>
      <c r="B33" s="6">
        <v>392</v>
      </c>
      <c r="C33" s="6">
        <v>46</v>
      </c>
      <c r="D33" s="6">
        <v>40</v>
      </c>
      <c r="E33" s="6">
        <v>0</v>
      </c>
      <c r="F33" s="6">
        <v>0</v>
      </c>
      <c r="G33" s="25">
        <f t="shared" si="2"/>
        <v>478</v>
      </c>
    </row>
    <row r="34" spans="1:7" x14ac:dyDescent="0.25">
      <c r="A34" s="122">
        <v>1996</v>
      </c>
      <c r="B34" s="120">
        <v>157</v>
      </c>
      <c r="C34" s="120">
        <v>15</v>
      </c>
      <c r="D34" s="120">
        <v>9</v>
      </c>
      <c r="E34" s="120">
        <v>0</v>
      </c>
      <c r="F34" s="120">
        <v>0</v>
      </c>
      <c r="G34" s="120">
        <f t="shared" si="2"/>
        <v>181</v>
      </c>
    </row>
    <row r="35" spans="1:7" x14ac:dyDescent="0.25">
      <c r="A35" s="4">
        <v>1997</v>
      </c>
      <c r="B35" s="6">
        <v>438</v>
      </c>
      <c r="C35" s="6">
        <v>24</v>
      </c>
      <c r="D35" s="6">
        <v>19</v>
      </c>
      <c r="E35" s="6">
        <v>0</v>
      </c>
      <c r="F35" s="6">
        <v>0</v>
      </c>
      <c r="G35" s="25">
        <f t="shared" si="2"/>
        <v>481</v>
      </c>
    </row>
    <row r="36" spans="1:7" x14ac:dyDescent="0.25">
      <c r="A36" s="122">
        <v>1998</v>
      </c>
      <c r="B36" s="120">
        <v>742</v>
      </c>
      <c r="C36" s="120">
        <v>39</v>
      </c>
      <c r="D36" s="120">
        <v>37</v>
      </c>
      <c r="E36" s="120">
        <v>1</v>
      </c>
      <c r="F36" s="120">
        <v>0</v>
      </c>
      <c r="G36" s="120">
        <f t="shared" si="2"/>
        <v>819</v>
      </c>
    </row>
    <row r="37" spans="1:7" x14ac:dyDescent="0.25">
      <c r="A37" s="4">
        <v>1999</v>
      </c>
      <c r="B37" s="6">
        <v>735</v>
      </c>
      <c r="C37" s="6">
        <v>26</v>
      </c>
      <c r="D37" s="6">
        <v>56</v>
      </c>
      <c r="E37" s="6">
        <v>5</v>
      </c>
      <c r="F37" s="6">
        <v>0</v>
      </c>
      <c r="G37" s="25">
        <f t="shared" si="2"/>
        <v>822</v>
      </c>
    </row>
    <row r="38" spans="1:7" x14ac:dyDescent="0.25">
      <c r="A38" s="122">
        <v>2000</v>
      </c>
      <c r="B38" s="120">
        <v>1883</v>
      </c>
      <c r="C38" s="120">
        <v>43</v>
      </c>
      <c r="D38" s="120">
        <v>54</v>
      </c>
      <c r="E38" s="120">
        <v>1</v>
      </c>
      <c r="F38" s="120">
        <v>0</v>
      </c>
      <c r="G38" s="120">
        <f t="shared" si="2"/>
        <v>1981</v>
      </c>
    </row>
    <row r="39" spans="1:7" x14ac:dyDescent="0.25">
      <c r="A39" s="4">
        <v>2001</v>
      </c>
      <c r="B39" s="6">
        <v>2750</v>
      </c>
      <c r="C39" s="6">
        <v>57</v>
      </c>
      <c r="D39" s="6">
        <v>31</v>
      </c>
      <c r="E39" s="6">
        <v>4</v>
      </c>
      <c r="F39" s="6">
        <v>0</v>
      </c>
      <c r="G39" s="25">
        <f t="shared" si="2"/>
        <v>2842</v>
      </c>
    </row>
    <row r="40" spans="1:7" x14ac:dyDescent="0.25">
      <c r="A40" s="122">
        <v>2002</v>
      </c>
      <c r="B40" s="120">
        <v>1774</v>
      </c>
      <c r="C40" s="120">
        <v>61</v>
      </c>
      <c r="D40" s="120">
        <v>28</v>
      </c>
      <c r="E40" s="120">
        <v>1</v>
      </c>
      <c r="F40" s="120">
        <v>0</v>
      </c>
      <c r="G40" s="120">
        <f t="shared" si="2"/>
        <v>1864</v>
      </c>
    </row>
    <row r="41" spans="1:7" x14ac:dyDescent="0.25">
      <c r="A41" s="4">
        <v>2003</v>
      </c>
      <c r="B41" s="6">
        <v>2553</v>
      </c>
      <c r="C41" s="6">
        <v>76</v>
      </c>
      <c r="D41" s="6">
        <v>38</v>
      </c>
      <c r="E41" s="6">
        <v>1</v>
      </c>
      <c r="F41" s="6">
        <v>0</v>
      </c>
      <c r="G41" s="25">
        <f t="shared" si="2"/>
        <v>2668</v>
      </c>
    </row>
    <row r="42" spans="1:7" x14ac:dyDescent="0.25">
      <c r="A42" s="122">
        <v>2004</v>
      </c>
      <c r="B42" s="120">
        <v>1691</v>
      </c>
      <c r="C42" s="120">
        <v>72</v>
      </c>
      <c r="D42" s="120">
        <v>31</v>
      </c>
      <c r="E42" s="120">
        <v>7</v>
      </c>
      <c r="F42" s="120">
        <v>0</v>
      </c>
      <c r="G42" s="120">
        <f t="shared" si="2"/>
        <v>1801</v>
      </c>
    </row>
    <row r="43" spans="1:7" x14ac:dyDescent="0.25">
      <c r="A43" s="4">
        <v>2005</v>
      </c>
      <c r="B43" s="6">
        <v>1977</v>
      </c>
      <c r="C43" s="6">
        <v>149</v>
      </c>
      <c r="D43" s="6">
        <v>46</v>
      </c>
      <c r="E43" s="6">
        <v>8</v>
      </c>
      <c r="F43" s="6">
        <v>0</v>
      </c>
      <c r="G43" s="25">
        <f t="shared" si="2"/>
        <v>2180</v>
      </c>
    </row>
    <row r="44" spans="1:7" x14ac:dyDescent="0.25">
      <c r="A44" s="122">
        <v>2006</v>
      </c>
      <c r="B44" s="120">
        <v>2195</v>
      </c>
      <c r="C44" s="120">
        <v>286</v>
      </c>
      <c r="D44" s="120">
        <v>86</v>
      </c>
      <c r="E44" s="120">
        <v>3</v>
      </c>
      <c r="F44" s="120">
        <v>0</v>
      </c>
      <c r="G44" s="120">
        <f t="shared" si="2"/>
        <v>2570</v>
      </c>
    </row>
    <row r="45" spans="1:7" x14ac:dyDescent="0.25">
      <c r="A45" s="4">
        <v>2007</v>
      </c>
      <c r="B45" s="6">
        <v>1884</v>
      </c>
      <c r="C45" s="6">
        <v>163</v>
      </c>
      <c r="D45" s="6">
        <v>62</v>
      </c>
      <c r="E45" s="6">
        <v>0</v>
      </c>
      <c r="F45" s="6">
        <v>0</v>
      </c>
      <c r="G45" s="25">
        <f t="shared" si="2"/>
        <v>2109</v>
      </c>
    </row>
    <row r="46" spans="1:7" x14ac:dyDescent="0.25">
      <c r="A46" s="122">
        <v>2008</v>
      </c>
      <c r="B46" s="120">
        <v>2289</v>
      </c>
      <c r="C46" s="120">
        <v>402</v>
      </c>
      <c r="D46" s="120">
        <v>174</v>
      </c>
      <c r="E46" s="120">
        <v>1</v>
      </c>
      <c r="F46" s="120">
        <v>0</v>
      </c>
      <c r="G46" s="120">
        <f t="shared" si="2"/>
        <v>2866</v>
      </c>
    </row>
    <row r="47" spans="1:7" x14ac:dyDescent="0.25">
      <c r="A47" s="4">
        <v>2009</v>
      </c>
      <c r="B47" s="6">
        <v>1600</v>
      </c>
      <c r="C47" s="6">
        <v>518</v>
      </c>
      <c r="D47" s="6">
        <v>99</v>
      </c>
      <c r="E47" s="6">
        <v>0</v>
      </c>
      <c r="F47" s="6">
        <v>0</v>
      </c>
      <c r="G47" s="25">
        <f t="shared" si="2"/>
        <v>2217</v>
      </c>
    </row>
    <row r="48" spans="1:7" x14ac:dyDescent="0.25">
      <c r="A48" s="122">
        <v>2010</v>
      </c>
      <c r="B48" s="120">
        <v>734</v>
      </c>
      <c r="C48" s="120">
        <v>276</v>
      </c>
      <c r="D48" s="120">
        <v>55</v>
      </c>
      <c r="E48" s="120">
        <v>0</v>
      </c>
      <c r="F48" s="120">
        <v>0</v>
      </c>
      <c r="G48" s="120">
        <f t="shared" ref="G48:G49" si="3">SUM(B48:F48)</f>
        <v>1065</v>
      </c>
    </row>
    <row r="49" spans="1:7" s="19" customFormat="1" x14ac:dyDescent="0.25">
      <c r="A49" s="46">
        <v>2011</v>
      </c>
      <c r="B49" s="26">
        <v>1962</v>
      </c>
      <c r="C49" s="26">
        <v>405</v>
      </c>
      <c r="D49" s="26">
        <v>97</v>
      </c>
      <c r="E49" s="26">
        <v>0</v>
      </c>
      <c r="F49" s="26">
        <v>0</v>
      </c>
      <c r="G49" s="26">
        <f t="shared" si="3"/>
        <v>2464</v>
      </c>
    </row>
    <row r="50" spans="1:7" s="19" customFormat="1" x14ac:dyDescent="0.25">
      <c r="A50" s="122">
        <v>2012</v>
      </c>
      <c r="B50" s="120">
        <v>1731</v>
      </c>
      <c r="C50" s="120">
        <v>320</v>
      </c>
      <c r="D50" s="120">
        <v>95</v>
      </c>
      <c r="E50" s="120">
        <v>0</v>
      </c>
      <c r="F50" s="120">
        <v>0</v>
      </c>
      <c r="G50" s="120">
        <f t="shared" ref="G50:G56" si="4">SUM(B50:F50)</f>
        <v>2146</v>
      </c>
    </row>
    <row r="51" spans="1:7" s="19" customFormat="1" x14ac:dyDescent="0.25">
      <c r="A51" s="46">
        <v>2013</v>
      </c>
      <c r="B51" s="26">
        <v>1602</v>
      </c>
      <c r="C51" s="26">
        <v>403</v>
      </c>
      <c r="D51" s="26">
        <v>138</v>
      </c>
      <c r="E51" s="26">
        <v>0</v>
      </c>
      <c r="F51" s="26">
        <v>0</v>
      </c>
      <c r="G51" s="26">
        <f t="shared" si="4"/>
        <v>2143</v>
      </c>
    </row>
    <row r="52" spans="1:7" s="19" customFormat="1" x14ac:dyDescent="0.25">
      <c r="A52" s="122">
        <v>2014</v>
      </c>
      <c r="B52" s="120">
        <v>1867</v>
      </c>
      <c r="C52" s="120">
        <v>454</v>
      </c>
      <c r="D52" s="120">
        <v>146</v>
      </c>
      <c r="E52" s="120">
        <v>0</v>
      </c>
      <c r="F52" s="120">
        <v>0</v>
      </c>
      <c r="G52" s="120">
        <f t="shared" si="4"/>
        <v>2467</v>
      </c>
    </row>
    <row r="53" spans="1:7" s="19" customFormat="1" x14ac:dyDescent="0.25">
      <c r="A53" s="46">
        <v>2015</v>
      </c>
      <c r="B53" s="26">
        <v>1814</v>
      </c>
      <c r="C53" s="26">
        <v>869</v>
      </c>
      <c r="D53" s="26">
        <v>184</v>
      </c>
      <c r="E53" s="26">
        <v>0</v>
      </c>
      <c r="F53" s="26">
        <v>0</v>
      </c>
      <c r="G53" s="26">
        <f t="shared" ref="G53:G55" si="5">SUM(B53:F53)</f>
        <v>2867</v>
      </c>
    </row>
    <row r="54" spans="1:7" s="19" customFormat="1" x14ac:dyDescent="0.25">
      <c r="A54" s="122">
        <v>2016</v>
      </c>
      <c r="B54" s="120">
        <v>1477</v>
      </c>
      <c r="C54" s="120">
        <v>527</v>
      </c>
      <c r="D54" s="120">
        <v>126</v>
      </c>
      <c r="E54" s="120">
        <v>0</v>
      </c>
      <c r="F54" s="120">
        <v>0</v>
      </c>
      <c r="G54" s="120">
        <f t="shared" si="5"/>
        <v>2130</v>
      </c>
    </row>
    <row r="55" spans="1:7" s="19" customFormat="1" x14ac:dyDescent="0.25">
      <c r="A55" s="46">
        <v>2017</v>
      </c>
      <c r="B55" s="26">
        <v>2469</v>
      </c>
      <c r="C55" s="26">
        <v>650</v>
      </c>
      <c r="D55" s="26">
        <v>168</v>
      </c>
      <c r="E55" s="26">
        <v>0</v>
      </c>
      <c r="F55" s="26">
        <v>0</v>
      </c>
      <c r="G55" s="26">
        <f t="shared" si="5"/>
        <v>3287</v>
      </c>
    </row>
    <row r="56" spans="1:7" s="19" customFormat="1" x14ac:dyDescent="0.25">
      <c r="A56" s="122">
        <v>2018</v>
      </c>
      <c r="B56" s="120">
        <v>1199</v>
      </c>
      <c r="C56" s="120">
        <v>219</v>
      </c>
      <c r="D56" s="120">
        <v>76</v>
      </c>
      <c r="E56" s="120">
        <v>0</v>
      </c>
      <c r="F56" s="120">
        <v>0</v>
      </c>
      <c r="G56" s="120">
        <f t="shared" si="4"/>
        <v>1494</v>
      </c>
    </row>
    <row r="57" spans="1:7" ht="8.25" customHeight="1" x14ac:dyDescent="0.25">
      <c r="A57" s="78"/>
      <c r="B57" s="79"/>
      <c r="C57" s="79"/>
      <c r="D57" s="79"/>
      <c r="E57" s="79"/>
      <c r="F57" s="79"/>
      <c r="G57" s="26"/>
    </row>
    <row r="58" spans="1:7" ht="26.25" customHeight="1" x14ac:dyDescent="0.25">
      <c r="A58" s="9" t="s">
        <v>37</v>
      </c>
      <c r="B58" s="27">
        <f>SUM(B8:B56)</f>
        <v>45714</v>
      </c>
      <c r="C58" s="27">
        <f t="shared" ref="C58:G58" si="6">SUM(C8:C56)</f>
        <v>6266</v>
      </c>
      <c r="D58" s="27">
        <f t="shared" si="6"/>
        <v>2237</v>
      </c>
      <c r="E58" s="27">
        <f t="shared" si="6"/>
        <v>77</v>
      </c>
      <c r="F58" s="27">
        <f t="shared" si="6"/>
        <v>237</v>
      </c>
      <c r="G58" s="27">
        <f t="shared" si="6"/>
        <v>54531</v>
      </c>
    </row>
    <row r="59" spans="1:7" x14ac:dyDescent="0.25">
      <c r="B59" s="81">
        <f>B58*100/$G$58</f>
        <v>83.831215272047089</v>
      </c>
      <c r="C59" s="81">
        <f t="shared" ref="C59:F59" si="7">C58*100/$G$58</f>
        <v>11.490711705268563</v>
      </c>
      <c r="D59" s="81">
        <f t="shared" si="7"/>
        <v>4.1022537639141037</v>
      </c>
      <c r="E59" s="81">
        <v>0.2</v>
      </c>
      <c r="F59" s="81">
        <f t="shared" si="7"/>
        <v>0.43461517302085051</v>
      </c>
      <c r="G59" s="35">
        <f>SUM(B59:F59)</f>
        <v>100.05879591425061</v>
      </c>
    </row>
    <row r="60" spans="1:7" x14ac:dyDescent="0.25">
      <c r="B60" s="28"/>
      <c r="C60" s="28"/>
      <c r="D60" s="28"/>
      <c r="E60" s="28"/>
      <c r="F60" s="28"/>
    </row>
  </sheetData>
  <mergeCells count="7">
    <mergeCell ref="D5:D6"/>
    <mergeCell ref="E5:E6"/>
    <mergeCell ref="F5:F6"/>
    <mergeCell ref="A5:A6"/>
    <mergeCell ref="G5:G6"/>
    <mergeCell ref="B5:B6"/>
    <mergeCell ref="C5:C6"/>
  </mergeCells>
  <phoneticPr fontId="0" type="noConversion"/>
  <pageMargins left="0.74803149606299213" right="0.74803149606299213" top="0.52" bottom="0.98425196850393704" header="0" footer="0"/>
  <pageSetup scale="89" orientation="portrait" r:id="rId1"/>
  <headerFooter alignWithMargins="0"/>
  <ignoredErrors>
    <ignoredError sqref="G55:G56 G8:G5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zoomScaleNormal="100" workbookViewId="0">
      <selection activeCell="A89" sqref="A89"/>
    </sheetView>
  </sheetViews>
  <sheetFormatPr baseColWidth="10" defaultColWidth="11.42578125" defaultRowHeight="15" x14ac:dyDescent="0.25"/>
  <cols>
    <col min="1" max="1" width="15.5703125" style="5" customWidth="1"/>
    <col min="2" max="2" width="12.28515625" style="5" customWidth="1"/>
    <col min="3" max="3" width="15.140625" style="5" customWidth="1"/>
    <col min="4" max="4" width="14.140625" style="5" customWidth="1"/>
    <col min="5" max="5" width="9.7109375" style="5" customWidth="1"/>
    <col min="6" max="6" width="12.5703125" style="5" customWidth="1"/>
    <col min="7" max="7" width="9.140625" style="5" customWidth="1"/>
    <col min="8" max="8" width="9.85546875" style="5" customWidth="1"/>
    <col min="9" max="16384" width="11.42578125" style="5"/>
  </cols>
  <sheetData>
    <row r="2" spans="1:12" ht="16.5" customHeight="1" x14ac:dyDescent="0.3">
      <c r="A2" s="143" t="s">
        <v>138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customHeight="1" x14ac:dyDescent="0.3">
      <c r="A3" s="143" t="s">
        <v>118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 x14ac:dyDescent="0.25"/>
    <row r="5" spans="1:12" ht="19.5" customHeight="1" x14ac:dyDescent="0.25">
      <c r="A5" s="142" t="s">
        <v>103</v>
      </c>
      <c r="B5" s="141" t="s">
        <v>33</v>
      </c>
      <c r="C5" s="138" t="s">
        <v>49</v>
      </c>
      <c r="D5" s="138" t="s">
        <v>34</v>
      </c>
      <c r="E5" s="141" t="s">
        <v>50</v>
      </c>
      <c r="F5" s="141" t="s">
        <v>48</v>
      </c>
      <c r="G5" s="141" t="s">
        <v>133</v>
      </c>
      <c r="H5" s="138" t="s">
        <v>37</v>
      </c>
    </row>
    <row r="6" spans="1:12" ht="19.5" customHeight="1" x14ac:dyDescent="0.25">
      <c r="A6" s="142"/>
      <c r="B6" s="141"/>
      <c r="C6" s="138"/>
      <c r="D6" s="138"/>
      <c r="E6" s="141"/>
      <c r="F6" s="141"/>
      <c r="G6" s="141"/>
      <c r="H6" s="138"/>
    </row>
    <row r="7" spans="1:12" ht="9" customHeight="1" x14ac:dyDescent="0.25">
      <c r="A7" s="68"/>
      <c r="B7" s="68"/>
      <c r="C7" s="68"/>
      <c r="D7" s="68"/>
      <c r="E7" s="68"/>
      <c r="F7" s="68"/>
      <c r="G7" s="68"/>
      <c r="H7" s="68"/>
    </row>
    <row r="8" spans="1:12" x14ac:dyDescent="0.25">
      <c r="A8" s="122">
        <v>1970</v>
      </c>
      <c r="B8" s="123">
        <v>0</v>
      </c>
      <c r="C8" s="120">
        <v>9</v>
      </c>
      <c r="D8" s="120">
        <v>0</v>
      </c>
      <c r="E8" s="120">
        <v>0</v>
      </c>
      <c r="F8" s="120">
        <v>0</v>
      </c>
      <c r="G8" s="120">
        <v>0</v>
      </c>
      <c r="H8" s="120">
        <f t="shared" ref="H8:H9" si="0">SUM(B8:G8)</f>
        <v>9</v>
      </c>
    </row>
    <row r="9" spans="1:12" x14ac:dyDescent="0.25">
      <c r="A9" s="4">
        <v>1971</v>
      </c>
      <c r="B9" s="6">
        <v>0</v>
      </c>
      <c r="C9" s="6">
        <v>6</v>
      </c>
      <c r="D9" s="6">
        <v>0</v>
      </c>
      <c r="E9" s="6">
        <v>0</v>
      </c>
      <c r="F9" s="6">
        <v>2</v>
      </c>
      <c r="G9" s="6">
        <v>0</v>
      </c>
      <c r="H9" s="26">
        <f t="shared" si="0"/>
        <v>8</v>
      </c>
    </row>
    <row r="10" spans="1:12" x14ac:dyDescent="0.25">
      <c r="A10" s="122">
        <v>1972</v>
      </c>
      <c r="B10" s="120">
        <v>0</v>
      </c>
      <c r="C10" s="120">
        <v>6</v>
      </c>
      <c r="D10" s="120">
        <v>0</v>
      </c>
      <c r="E10" s="120">
        <v>1</v>
      </c>
      <c r="F10" s="120">
        <v>0</v>
      </c>
      <c r="G10" s="120">
        <v>0</v>
      </c>
      <c r="H10" s="120">
        <f>SUM(B10:G10)</f>
        <v>7</v>
      </c>
    </row>
    <row r="11" spans="1:12" x14ac:dyDescent="0.25">
      <c r="A11" s="4">
        <v>1973</v>
      </c>
      <c r="B11" s="6">
        <v>0</v>
      </c>
      <c r="C11" s="6">
        <v>5</v>
      </c>
      <c r="D11" s="6">
        <v>0</v>
      </c>
      <c r="E11" s="6">
        <v>1</v>
      </c>
      <c r="F11" s="6">
        <v>3</v>
      </c>
      <c r="G11" s="6">
        <v>0</v>
      </c>
      <c r="H11" s="6">
        <f t="shared" ref="H11:H12" si="1">SUM(B11:G11)</f>
        <v>9</v>
      </c>
    </row>
    <row r="12" spans="1:12" x14ac:dyDescent="0.25">
      <c r="A12" s="122">
        <v>1974</v>
      </c>
      <c r="B12" s="120">
        <v>0</v>
      </c>
      <c r="C12" s="120">
        <v>11</v>
      </c>
      <c r="D12" s="120">
        <v>0</v>
      </c>
      <c r="E12" s="120">
        <v>2</v>
      </c>
      <c r="F12" s="120">
        <v>7</v>
      </c>
      <c r="G12" s="120">
        <v>0</v>
      </c>
      <c r="H12" s="120">
        <f t="shared" si="1"/>
        <v>20</v>
      </c>
    </row>
    <row r="13" spans="1:12" x14ac:dyDescent="0.25">
      <c r="A13" s="4">
        <v>1975</v>
      </c>
      <c r="B13" s="6">
        <v>0</v>
      </c>
      <c r="C13" s="6">
        <v>16</v>
      </c>
      <c r="D13" s="6">
        <v>0</v>
      </c>
      <c r="E13" s="6">
        <v>2</v>
      </c>
      <c r="F13" s="6">
        <v>4</v>
      </c>
      <c r="G13" s="6">
        <v>0</v>
      </c>
      <c r="H13" s="6">
        <f t="shared" ref="H13:H56" si="2">SUM(B13:G13)</f>
        <v>22</v>
      </c>
    </row>
    <row r="14" spans="1:12" x14ac:dyDescent="0.25">
      <c r="A14" s="122">
        <v>1976</v>
      </c>
      <c r="B14" s="120">
        <v>0</v>
      </c>
      <c r="C14" s="120">
        <v>9</v>
      </c>
      <c r="D14" s="120">
        <v>0</v>
      </c>
      <c r="E14" s="120">
        <v>0</v>
      </c>
      <c r="F14" s="120">
        <v>2</v>
      </c>
      <c r="G14" s="120">
        <v>0</v>
      </c>
      <c r="H14" s="120">
        <f t="shared" si="2"/>
        <v>11</v>
      </c>
    </row>
    <row r="15" spans="1:12" x14ac:dyDescent="0.25">
      <c r="A15" s="4">
        <v>1977</v>
      </c>
      <c r="B15" s="6">
        <v>0</v>
      </c>
      <c r="C15" s="6">
        <v>115</v>
      </c>
      <c r="D15" s="6">
        <v>0</v>
      </c>
      <c r="E15" s="6">
        <v>0</v>
      </c>
      <c r="F15" s="6">
        <v>0</v>
      </c>
      <c r="G15" s="6">
        <v>0</v>
      </c>
      <c r="H15" s="6">
        <f t="shared" si="2"/>
        <v>115</v>
      </c>
    </row>
    <row r="16" spans="1:12" x14ac:dyDescent="0.25">
      <c r="A16" s="122">
        <v>1978</v>
      </c>
      <c r="B16" s="120">
        <v>0</v>
      </c>
      <c r="C16" s="120">
        <v>154</v>
      </c>
      <c r="D16" s="120">
        <v>0</v>
      </c>
      <c r="E16" s="120">
        <v>5</v>
      </c>
      <c r="F16" s="120">
        <v>1</v>
      </c>
      <c r="G16" s="120">
        <v>0</v>
      </c>
      <c r="H16" s="120">
        <f t="shared" si="2"/>
        <v>160</v>
      </c>
    </row>
    <row r="17" spans="1:8" x14ac:dyDescent="0.25">
      <c r="A17" s="4">
        <v>1979</v>
      </c>
      <c r="B17" s="6">
        <v>0</v>
      </c>
      <c r="C17" s="6">
        <v>234</v>
      </c>
      <c r="D17" s="6">
        <v>0</v>
      </c>
      <c r="E17" s="6">
        <v>9</v>
      </c>
      <c r="F17" s="6">
        <v>1</v>
      </c>
      <c r="G17" s="6">
        <v>0</v>
      </c>
      <c r="H17" s="6">
        <f t="shared" si="2"/>
        <v>244</v>
      </c>
    </row>
    <row r="18" spans="1:8" x14ac:dyDescent="0.25">
      <c r="A18" s="122">
        <v>1980</v>
      </c>
      <c r="B18" s="120">
        <v>0</v>
      </c>
      <c r="C18" s="120">
        <v>311</v>
      </c>
      <c r="D18" s="120">
        <v>0</v>
      </c>
      <c r="E18" s="120">
        <v>8</v>
      </c>
      <c r="F18" s="120">
        <v>4</v>
      </c>
      <c r="G18" s="120">
        <v>0</v>
      </c>
      <c r="H18" s="120">
        <f t="shared" si="2"/>
        <v>323</v>
      </c>
    </row>
    <row r="19" spans="1:8" x14ac:dyDescent="0.25">
      <c r="A19" s="4">
        <v>1981</v>
      </c>
      <c r="B19" s="6">
        <v>0</v>
      </c>
      <c r="C19" s="6">
        <v>338</v>
      </c>
      <c r="D19" s="6">
        <v>0</v>
      </c>
      <c r="E19" s="6">
        <v>1</v>
      </c>
      <c r="F19" s="6">
        <v>9</v>
      </c>
      <c r="G19" s="6">
        <v>0</v>
      </c>
      <c r="H19" s="6">
        <f t="shared" si="2"/>
        <v>348</v>
      </c>
    </row>
    <row r="20" spans="1:8" x14ac:dyDescent="0.25">
      <c r="A20" s="122">
        <v>1982</v>
      </c>
      <c r="B20" s="120">
        <v>0</v>
      </c>
      <c r="C20" s="120">
        <v>268</v>
      </c>
      <c r="D20" s="120">
        <v>0</v>
      </c>
      <c r="E20" s="120">
        <v>1</v>
      </c>
      <c r="F20" s="120">
        <v>16</v>
      </c>
      <c r="G20" s="120">
        <v>0</v>
      </c>
      <c r="H20" s="120">
        <f t="shared" si="2"/>
        <v>285</v>
      </c>
    </row>
    <row r="21" spans="1:8" x14ac:dyDescent="0.25">
      <c r="A21" s="4">
        <v>1983</v>
      </c>
      <c r="B21" s="6">
        <v>0</v>
      </c>
      <c r="C21" s="6">
        <v>121</v>
      </c>
      <c r="D21" s="6">
        <v>0</v>
      </c>
      <c r="E21" s="6">
        <v>1</v>
      </c>
      <c r="F21" s="6">
        <v>2</v>
      </c>
      <c r="G21" s="6">
        <v>0</v>
      </c>
      <c r="H21" s="6">
        <f t="shared" si="2"/>
        <v>124</v>
      </c>
    </row>
    <row r="22" spans="1:8" x14ac:dyDescent="0.25">
      <c r="A22" s="122">
        <v>1984</v>
      </c>
      <c r="B22" s="120">
        <v>0</v>
      </c>
      <c r="C22" s="120">
        <v>201</v>
      </c>
      <c r="D22" s="120">
        <v>0</v>
      </c>
      <c r="E22" s="120">
        <v>4</v>
      </c>
      <c r="F22" s="120">
        <v>19</v>
      </c>
      <c r="G22" s="120">
        <v>0</v>
      </c>
      <c r="H22" s="120">
        <f t="shared" si="2"/>
        <v>224</v>
      </c>
    </row>
    <row r="23" spans="1:8" x14ac:dyDescent="0.25">
      <c r="A23" s="4">
        <v>1985</v>
      </c>
      <c r="B23" s="6">
        <v>0</v>
      </c>
      <c r="C23" s="6">
        <v>297</v>
      </c>
      <c r="D23" s="6">
        <v>0</v>
      </c>
      <c r="E23" s="6">
        <v>6</v>
      </c>
      <c r="F23" s="6">
        <v>30</v>
      </c>
      <c r="G23" s="6">
        <v>0</v>
      </c>
      <c r="H23" s="6">
        <f t="shared" si="2"/>
        <v>333</v>
      </c>
    </row>
    <row r="24" spans="1:8" x14ac:dyDescent="0.25">
      <c r="A24" s="122">
        <v>1986</v>
      </c>
      <c r="B24" s="120">
        <v>0</v>
      </c>
      <c r="C24" s="120">
        <v>213</v>
      </c>
      <c r="D24" s="120">
        <v>0</v>
      </c>
      <c r="E24" s="120">
        <v>4</v>
      </c>
      <c r="F24" s="120">
        <v>26</v>
      </c>
      <c r="G24" s="120">
        <v>0</v>
      </c>
      <c r="H24" s="120">
        <f t="shared" si="2"/>
        <v>243</v>
      </c>
    </row>
    <row r="25" spans="1:8" x14ac:dyDescent="0.25">
      <c r="A25" s="4">
        <v>1987</v>
      </c>
      <c r="B25" s="6">
        <v>0</v>
      </c>
      <c r="C25" s="6">
        <v>93</v>
      </c>
      <c r="D25" s="6">
        <v>0</v>
      </c>
      <c r="E25" s="6">
        <v>1</v>
      </c>
      <c r="F25" s="6">
        <v>13</v>
      </c>
      <c r="G25" s="6">
        <v>0</v>
      </c>
      <c r="H25" s="6">
        <f t="shared" si="2"/>
        <v>107</v>
      </c>
    </row>
    <row r="26" spans="1:8" x14ac:dyDescent="0.25">
      <c r="A26" s="122">
        <v>1988</v>
      </c>
      <c r="B26" s="120">
        <v>0</v>
      </c>
      <c r="C26" s="120">
        <v>115</v>
      </c>
      <c r="D26" s="120">
        <v>0</v>
      </c>
      <c r="E26" s="120">
        <v>0</v>
      </c>
      <c r="F26" s="120">
        <v>29</v>
      </c>
      <c r="G26" s="120">
        <v>0</v>
      </c>
      <c r="H26" s="120">
        <f t="shared" si="2"/>
        <v>144</v>
      </c>
    </row>
    <row r="27" spans="1:8" x14ac:dyDescent="0.25">
      <c r="A27" s="4">
        <v>1989</v>
      </c>
      <c r="B27" s="6">
        <v>0</v>
      </c>
      <c r="C27" s="6">
        <v>168</v>
      </c>
      <c r="D27" s="6">
        <v>0</v>
      </c>
      <c r="E27" s="6">
        <v>4</v>
      </c>
      <c r="F27" s="6">
        <v>43</v>
      </c>
      <c r="G27" s="6">
        <v>0</v>
      </c>
      <c r="H27" s="6">
        <f t="shared" si="2"/>
        <v>215</v>
      </c>
    </row>
    <row r="28" spans="1:8" x14ac:dyDescent="0.25">
      <c r="A28" s="122">
        <v>1990</v>
      </c>
      <c r="B28" s="120">
        <v>0</v>
      </c>
      <c r="C28" s="120">
        <v>391</v>
      </c>
      <c r="D28" s="120">
        <v>0</v>
      </c>
      <c r="E28" s="120">
        <v>7</v>
      </c>
      <c r="F28" s="120">
        <v>126</v>
      </c>
      <c r="G28" s="120">
        <v>2</v>
      </c>
      <c r="H28" s="120">
        <f t="shared" si="2"/>
        <v>526</v>
      </c>
    </row>
    <row r="29" spans="1:8" x14ac:dyDescent="0.25">
      <c r="A29" s="4">
        <v>1991</v>
      </c>
      <c r="B29" s="6">
        <v>18</v>
      </c>
      <c r="C29" s="6">
        <v>689</v>
      </c>
      <c r="D29" s="6">
        <v>0</v>
      </c>
      <c r="E29" s="6">
        <v>5</v>
      </c>
      <c r="F29" s="6">
        <v>200</v>
      </c>
      <c r="G29" s="6">
        <v>18</v>
      </c>
      <c r="H29" s="6">
        <f t="shared" si="2"/>
        <v>930</v>
      </c>
    </row>
    <row r="30" spans="1:8" x14ac:dyDescent="0.25">
      <c r="A30" s="122">
        <v>1992</v>
      </c>
      <c r="B30" s="120">
        <v>2</v>
      </c>
      <c r="C30" s="120">
        <v>928</v>
      </c>
      <c r="D30" s="120">
        <v>20</v>
      </c>
      <c r="E30" s="120">
        <v>5</v>
      </c>
      <c r="F30" s="120">
        <v>300</v>
      </c>
      <c r="G30" s="120">
        <v>38</v>
      </c>
      <c r="H30" s="120">
        <f t="shared" si="2"/>
        <v>1293</v>
      </c>
    </row>
    <row r="31" spans="1:8" x14ac:dyDescent="0.25">
      <c r="A31" s="4">
        <v>1993</v>
      </c>
      <c r="B31" s="6">
        <v>14</v>
      </c>
      <c r="C31" s="6">
        <v>1078</v>
      </c>
      <c r="D31" s="6">
        <v>3</v>
      </c>
      <c r="E31" s="6">
        <v>4</v>
      </c>
      <c r="F31" s="6">
        <v>458</v>
      </c>
      <c r="G31" s="6">
        <v>98</v>
      </c>
      <c r="H31" s="6">
        <f t="shared" si="2"/>
        <v>1655</v>
      </c>
    </row>
    <row r="32" spans="1:8" x14ac:dyDescent="0.25">
      <c r="A32" s="122">
        <v>1994</v>
      </c>
      <c r="B32" s="120">
        <v>0</v>
      </c>
      <c r="C32" s="120">
        <v>952</v>
      </c>
      <c r="D32" s="120">
        <v>2</v>
      </c>
      <c r="E32" s="120">
        <v>8</v>
      </c>
      <c r="F32" s="120">
        <v>163</v>
      </c>
      <c r="G32" s="120">
        <v>109</v>
      </c>
      <c r="H32" s="120">
        <f t="shared" si="2"/>
        <v>1234</v>
      </c>
    </row>
    <row r="33" spans="1:15" x14ac:dyDescent="0.25">
      <c r="A33" s="4">
        <v>1995</v>
      </c>
      <c r="B33" s="6">
        <v>0</v>
      </c>
      <c r="C33" s="6">
        <v>358</v>
      </c>
      <c r="D33" s="6">
        <v>0</v>
      </c>
      <c r="E33" s="6">
        <v>0</v>
      </c>
      <c r="F33" s="6">
        <v>50</v>
      </c>
      <c r="G33" s="6">
        <v>70</v>
      </c>
      <c r="H33" s="6">
        <f t="shared" si="2"/>
        <v>478</v>
      </c>
    </row>
    <row r="34" spans="1:15" x14ac:dyDescent="0.25">
      <c r="A34" s="122">
        <v>1996</v>
      </c>
      <c r="B34" s="120">
        <v>2</v>
      </c>
      <c r="C34" s="120">
        <v>131</v>
      </c>
      <c r="D34" s="120">
        <v>0</v>
      </c>
      <c r="E34" s="120">
        <v>0</v>
      </c>
      <c r="F34" s="120">
        <v>25</v>
      </c>
      <c r="G34" s="120">
        <v>23</v>
      </c>
      <c r="H34" s="120">
        <f t="shared" si="2"/>
        <v>181</v>
      </c>
    </row>
    <row r="35" spans="1:15" x14ac:dyDescent="0.25">
      <c r="A35" s="4">
        <v>1997</v>
      </c>
      <c r="B35" s="6">
        <v>0</v>
      </c>
      <c r="C35" s="6">
        <v>347</v>
      </c>
      <c r="D35" s="6">
        <v>0</v>
      </c>
      <c r="E35" s="6">
        <v>2</v>
      </c>
      <c r="F35" s="6">
        <v>92</v>
      </c>
      <c r="G35" s="6">
        <v>40</v>
      </c>
      <c r="H35" s="6">
        <f t="shared" si="2"/>
        <v>481</v>
      </c>
    </row>
    <row r="36" spans="1:15" x14ac:dyDescent="0.25">
      <c r="A36" s="122">
        <v>1998</v>
      </c>
      <c r="B36" s="120">
        <v>29</v>
      </c>
      <c r="C36" s="120">
        <v>626</v>
      </c>
      <c r="D36" s="120">
        <v>0</v>
      </c>
      <c r="E36" s="120">
        <v>8</v>
      </c>
      <c r="F36" s="120">
        <v>95</v>
      </c>
      <c r="G36" s="120">
        <v>61</v>
      </c>
      <c r="H36" s="120">
        <f t="shared" si="2"/>
        <v>819</v>
      </c>
    </row>
    <row r="37" spans="1:15" x14ac:dyDescent="0.25">
      <c r="A37" s="4">
        <v>1999</v>
      </c>
      <c r="B37" s="6">
        <v>10</v>
      </c>
      <c r="C37" s="6">
        <v>602</v>
      </c>
      <c r="D37" s="6">
        <v>1</v>
      </c>
      <c r="E37" s="6">
        <v>1</v>
      </c>
      <c r="F37" s="6">
        <v>141</v>
      </c>
      <c r="G37" s="6">
        <v>67</v>
      </c>
      <c r="H37" s="6">
        <f t="shared" si="2"/>
        <v>822</v>
      </c>
      <c r="O37" s="8">
        <f>-B59</f>
        <v>-2.5820175679888502</v>
      </c>
    </row>
    <row r="38" spans="1:15" x14ac:dyDescent="0.25">
      <c r="A38" s="122">
        <v>2000</v>
      </c>
      <c r="B38" s="120">
        <v>9</v>
      </c>
      <c r="C38" s="120">
        <v>1591</v>
      </c>
      <c r="D38" s="120">
        <v>4</v>
      </c>
      <c r="E38" s="120">
        <v>2</v>
      </c>
      <c r="F38" s="120">
        <v>288</v>
      </c>
      <c r="G38" s="120">
        <v>87</v>
      </c>
      <c r="H38" s="120">
        <f t="shared" si="2"/>
        <v>1981</v>
      </c>
    </row>
    <row r="39" spans="1:15" x14ac:dyDescent="0.25">
      <c r="A39" s="4">
        <v>2001</v>
      </c>
      <c r="B39" s="6">
        <v>30</v>
      </c>
      <c r="C39" s="6">
        <v>2411</v>
      </c>
      <c r="D39" s="6">
        <v>0</v>
      </c>
      <c r="E39" s="6">
        <v>1</v>
      </c>
      <c r="F39" s="6">
        <v>305</v>
      </c>
      <c r="G39" s="6">
        <v>95</v>
      </c>
      <c r="H39" s="6">
        <f t="shared" si="2"/>
        <v>2842</v>
      </c>
    </row>
    <row r="40" spans="1:15" x14ac:dyDescent="0.25">
      <c r="A40" s="122">
        <v>2002</v>
      </c>
      <c r="B40" s="120">
        <v>0</v>
      </c>
      <c r="C40" s="120">
        <v>1606</v>
      </c>
      <c r="D40" s="120">
        <v>0</v>
      </c>
      <c r="E40" s="120">
        <v>0</v>
      </c>
      <c r="F40" s="120">
        <v>161</v>
      </c>
      <c r="G40" s="120">
        <v>97</v>
      </c>
      <c r="H40" s="120">
        <f t="shared" si="2"/>
        <v>1864</v>
      </c>
    </row>
    <row r="41" spans="1:15" x14ac:dyDescent="0.25">
      <c r="A41" s="4">
        <v>2003</v>
      </c>
      <c r="B41" s="6">
        <v>11</v>
      </c>
      <c r="C41" s="6">
        <v>2279</v>
      </c>
      <c r="D41" s="6">
        <v>2</v>
      </c>
      <c r="E41" s="6">
        <v>0</v>
      </c>
      <c r="F41" s="6">
        <v>257</v>
      </c>
      <c r="G41" s="6">
        <v>119</v>
      </c>
      <c r="H41" s="6">
        <f t="shared" si="2"/>
        <v>2668</v>
      </c>
    </row>
    <row r="42" spans="1:15" x14ac:dyDescent="0.25">
      <c r="A42" s="122">
        <v>2004</v>
      </c>
      <c r="B42" s="120">
        <v>4</v>
      </c>
      <c r="C42" s="120">
        <v>1459</v>
      </c>
      <c r="D42" s="120">
        <v>2</v>
      </c>
      <c r="E42" s="120">
        <v>0</v>
      </c>
      <c r="F42" s="120">
        <v>229</v>
      </c>
      <c r="G42" s="120">
        <v>107</v>
      </c>
      <c r="H42" s="120">
        <f t="shared" si="2"/>
        <v>1801</v>
      </c>
    </row>
    <row r="43" spans="1:15" x14ac:dyDescent="0.25">
      <c r="A43" s="4">
        <v>2005</v>
      </c>
      <c r="B43" s="6">
        <v>10</v>
      </c>
      <c r="C43" s="6">
        <v>1671</v>
      </c>
      <c r="D43" s="6">
        <v>6</v>
      </c>
      <c r="E43" s="6">
        <v>0</v>
      </c>
      <c r="F43" s="6">
        <v>298</v>
      </c>
      <c r="G43" s="6">
        <v>195</v>
      </c>
      <c r="H43" s="6">
        <f t="shared" si="2"/>
        <v>2180</v>
      </c>
    </row>
    <row r="44" spans="1:15" x14ac:dyDescent="0.25">
      <c r="A44" s="122">
        <v>2006</v>
      </c>
      <c r="B44" s="120">
        <v>34</v>
      </c>
      <c r="C44" s="120">
        <v>1619</v>
      </c>
      <c r="D44" s="120">
        <v>23</v>
      </c>
      <c r="E44" s="120">
        <v>0</v>
      </c>
      <c r="F44" s="120">
        <v>521</v>
      </c>
      <c r="G44" s="120">
        <v>373</v>
      </c>
      <c r="H44" s="120">
        <f t="shared" si="2"/>
        <v>2570</v>
      </c>
    </row>
    <row r="45" spans="1:15" x14ac:dyDescent="0.25">
      <c r="A45" s="4">
        <v>2007</v>
      </c>
      <c r="B45" s="6">
        <v>38</v>
      </c>
      <c r="C45" s="6">
        <v>1349</v>
      </c>
      <c r="D45" s="6">
        <v>6</v>
      </c>
      <c r="E45" s="6">
        <v>0</v>
      </c>
      <c r="F45" s="6">
        <v>488</v>
      </c>
      <c r="G45" s="6">
        <v>228</v>
      </c>
      <c r="H45" s="6">
        <f t="shared" si="2"/>
        <v>2109</v>
      </c>
    </row>
    <row r="46" spans="1:15" x14ac:dyDescent="0.25">
      <c r="A46" s="122">
        <v>2008</v>
      </c>
      <c r="B46" s="120">
        <v>68</v>
      </c>
      <c r="C46" s="120">
        <v>1352</v>
      </c>
      <c r="D46" s="120">
        <v>18</v>
      </c>
      <c r="E46" s="120">
        <v>0</v>
      </c>
      <c r="F46" s="120">
        <v>851</v>
      </c>
      <c r="G46" s="120">
        <v>577</v>
      </c>
      <c r="H46" s="120">
        <f t="shared" si="2"/>
        <v>2866</v>
      </c>
    </row>
    <row r="47" spans="1:15" x14ac:dyDescent="0.25">
      <c r="A47" s="4">
        <v>2009</v>
      </c>
      <c r="B47" s="6">
        <v>62</v>
      </c>
      <c r="C47" s="6">
        <v>981</v>
      </c>
      <c r="D47" s="6">
        <v>0</v>
      </c>
      <c r="E47" s="6">
        <v>0</v>
      </c>
      <c r="F47" s="6">
        <v>550</v>
      </c>
      <c r="G47" s="6">
        <v>624</v>
      </c>
      <c r="H47" s="6">
        <f t="shared" si="2"/>
        <v>2217</v>
      </c>
    </row>
    <row r="48" spans="1:15" x14ac:dyDescent="0.25">
      <c r="A48" s="122">
        <v>2010</v>
      </c>
      <c r="B48" s="120">
        <v>83</v>
      </c>
      <c r="C48" s="120">
        <v>357</v>
      </c>
      <c r="D48" s="120">
        <v>0</v>
      </c>
      <c r="E48" s="120">
        <v>0</v>
      </c>
      <c r="F48" s="120">
        <v>294</v>
      </c>
      <c r="G48" s="120">
        <v>331</v>
      </c>
      <c r="H48" s="120">
        <f t="shared" si="2"/>
        <v>1065</v>
      </c>
    </row>
    <row r="49" spans="1:9" s="19" customFormat="1" x14ac:dyDescent="0.25">
      <c r="A49" s="46">
        <v>2011</v>
      </c>
      <c r="B49" s="26">
        <v>217</v>
      </c>
      <c r="C49" s="26">
        <v>954</v>
      </c>
      <c r="D49" s="26">
        <v>167</v>
      </c>
      <c r="E49" s="26">
        <v>0</v>
      </c>
      <c r="F49" s="26">
        <v>627</v>
      </c>
      <c r="G49" s="26">
        <v>499</v>
      </c>
      <c r="H49" s="26">
        <f t="shared" si="2"/>
        <v>2464</v>
      </c>
    </row>
    <row r="50" spans="1:9" s="19" customFormat="1" x14ac:dyDescent="0.25">
      <c r="A50" s="122">
        <v>2012</v>
      </c>
      <c r="B50" s="120">
        <v>95</v>
      </c>
      <c r="C50" s="120">
        <v>956</v>
      </c>
      <c r="D50" s="120">
        <v>74</v>
      </c>
      <c r="E50" s="120">
        <v>0</v>
      </c>
      <c r="F50" s="120">
        <v>570</v>
      </c>
      <c r="G50" s="120">
        <v>451</v>
      </c>
      <c r="H50" s="120">
        <f t="shared" si="2"/>
        <v>2146</v>
      </c>
    </row>
    <row r="51" spans="1:9" s="19" customFormat="1" x14ac:dyDescent="0.25">
      <c r="A51" s="46">
        <v>2013</v>
      </c>
      <c r="B51" s="26">
        <v>97</v>
      </c>
      <c r="C51" s="26">
        <v>961</v>
      </c>
      <c r="D51" s="26">
        <v>18</v>
      </c>
      <c r="E51" s="26">
        <v>0</v>
      </c>
      <c r="F51" s="26">
        <v>520</v>
      </c>
      <c r="G51" s="26">
        <v>547</v>
      </c>
      <c r="H51" s="26">
        <f t="shared" si="2"/>
        <v>2143</v>
      </c>
    </row>
    <row r="52" spans="1:9" s="19" customFormat="1" x14ac:dyDescent="0.25">
      <c r="A52" s="122">
        <v>2014</v>
      </c>
      <c r="B52" s="120">
        <v>124</v>
      </c>
      <c r="C52" s="120">
        <v>1140</v>
      </c>
      <c r="D52" s="120">
        <v>3</v>
      </c>
      <c r="E52" s="120">
        <v>0</v>
      </c>
      <c r="F52" s="120">
        <v>588</v>
      </c>
      <c r="G52" s="120">
        <v>612</v>
      </c>
      <c r="H52" s="120">
        <f t="shared" ref="H52:H55" si="3">SUM(B52:G52)</f>
        <v>2467</v>
      </c>
    </row>
    <row r="53" spans="1:9" s="19" customFormat="1" x14ac:dyDescent="0.25">
      <c r="A53" s="46">
        <v>2015</v>
      </c>
      <c r="B53" s="26">
        <v>80</v>
      </c>
      <c r="C53" s="26">
        <v>1160</v>
      </c>
      <c r="D53" s="26">
        <v>9</v>
      </c>
      <c r="E53" s="26">
        <v>0</v>
      </c>
      <c r="F53" s="26">
        <v>552</v>
      </c>
      <c r="G53" s="26">
        <v>1066</v>
      </c>
      <c r="H53" s="26">
        <f t="shared" si="3"/>
        <v>2867</v>
      </c>
    </row>
    <row r="54" spans="1:9" s="19" customFormat="1" x14ac:dyDescent="0.25">
      <c r="A54" s="122">
        <v>2016</v>
      </c>
      <c r="B54" s="120">
        <v>110</v>
      </c>
      <c r="C54" s="120">
        <v>1079</v>
      </c>
      <c r="D54" s="120">
        <v>30</v>
      </c>
      <c r="E54" s="120">
        <v>0</v>
      </c>
      <c r="F54" s="120">
        <v>219</v>
      </c>
      <c r="G54" s="120">
        <v>692</v>
      </c>
      <c r="H54" s="120">
        <f t="shared" si="3"/>
        <v>2130</v>
      </c>
    </row>
    <row r="55" spans="1:9" s="19" customFormat="1" x14ac:dyDescent="0.25">
      <c r="A55" s="46">
        <v>2017</v>
      </c>
      <c r="B55" s="26">
        <v>232</v>
      </c>
      <c r="C55" s="26">
        <v>1269</v>
      </c>
      <c r="D55" s="26">
        <v>9</v>
      </c>
      <c r="E55" s="26">
        <v>1</v>
      </c>
      <c r="F55" s="26">
        <v>929</v>
      </c>
      <c r="G55" s="26">
        <v>847</v>
      </c>
      <c r="H55" s="26">
        <f t="shared" si="3"/>
        <v>3287</v>
      </c>
    </row>
    <row r="56" spans="1:9" s="19" customFormat="1" x14ac:dyDescent="0.25">
      <c r="A56" s="122">
        <v>2018</v>
      </c>
      <c r="B56" s="120">
        <v>29</v>
      </c>
      <c r="C56" s="120">
        <v>544</v>
      </c>
      <c r="D56" s="120">
        <v>238</v>
      </c>
      <c r="E56" s="120">
        <v>0</v>
      </c>
      <c r="F56" s="120">
        <v>355</v>
      </c>
      <c r="G56" s="120">
        <v>328</v>
      </c>
      <c r="H56" s="120">
        <f t="shared" si="2"/>
        <v>1494</v>
      </c>
    </row>
    <row r="57" spans="1:9" ht="8.25" customHeight="1" x14ac:dyDescent="0.25">
      <c r="A57" s="78"/>
      <c r="B57" s="79"/>
      <c r="C57" s="79"/>
      <c r="D57" s="79"/>
      <c r="E57" s="79"/>
      <c r="F57" s="79"/>
      <c r="G57" s="79"/>
      <c r="H57" s="79"/>
    </row>
    <row r="58" spans="1:9" ht="26.25" customHeight="1" x14ac:dyDescent="0.25">
      <c r="A58" s="9" t="s">
        <v>37</v>
      </c>
      <c r="B58" s="27">
        <f>SUM(B8:B56)</f>
        <v>1408</v>
      </c>
      <c r="C58" s="27">
        <f t="shared" ref="C58:H58" si="4">SUM(C8:C56)</f>
        <v>33530</v>
      </c>
      <c r="D58" s="27">
        <f t="shared" si="4"/>
        <v>635</v>
      </c>
      <c r="E58" s="27">
        <f t="shared" si="4"/>
        <v>94</v>
      </c>
      <c r="F58" s="27">
        <f t="shared" si="4"/>
        <v>10463</v>
      </c>
      <c r="G58" s="27">
        <f t="shared" si="4"/>
        <v>8401</v>
      </c>
      <c r="H58" s="27">
        <f t="shared" si="4"/>
        <v>54531</v>
      </c>
    </row>
    <row r="59" spans="1:9" x14ac:dyDescent="0.25">
      <c r="A59" s="53"/>
      <c r="B59" s="82">
        <f t="shared" ref="B59:G59" si="5">B58*100/$H$58</f>
        <v>2.5820175679888502</v>
      </c>
      <c r="C59" s="82">
        <f t="shared" si="5"/>
        <v>61.48796097632539</v>
      </c>
      <c r="D59" s="82">
        <v>1.1000000000000001</v>
      </c>
      <c r="E59" s="82">
        <f t="shared" si="5"/>
        <v>0.17237901377198292</v>
      </c>
      <c r="F59" s="82">
        <f t="shared" si="5"/>
        <v>19.187251288258054</v>
      </c>
      <c r="G59" s="82">
        <f t="shared" si="5"/>
        <v>15.405915901047111</v>
      </c>
      <c r="H59" s="83">
        <f>SUM(B59:G59)</f>
        <v>99.935524747391383</v>
      </c>
      <c r="I59" s="53"/>
    </row>
    <row r="60" spans="1:9" x14ac:dyDescent="0.25">
      <c r="A60" s="45" t="s">
        <v>134</v>
      </c>
    </row>
  </sheetData>
  <mergeCells count="10">
    <mergeCell ref="A2:L2"/>
    <mergeCell ref="A5:A6"/>
    <mergeCell ref="H5:H6"/>
    <mergeCell ref="B5:B6"/>
    <mergeCell ref="C5:C6"/>
    <mergeCell ref="D5:D6"/>
    <mergeCell ref="E5:E6"/>
    <mergeCell ref="F5:F6"/>
    <mergeCell ref="G5:G6"/>
    <mergeCell ref="A3:L3"/>
  </mergeCells>
  <phoneticPr fontId="0" type="noConversion"/>
  <printOptions horizontalCentered="1"/>
  <pageMargins left="0.74803149606299213" right="0.74803149606299213" top="0.79" bottom="0.98425196850393704" header="0" footer="0"/>
  <pageSetup scale="81" orientation="portrait" r:id="rId1"/>
  <headerFooter alignWithMargins="0"/>
  <ignoredErrors>
    <ignoredError sqref="H8:H51 H55:H56 H53:H54" formulaRange="1"/>
    <ignoredError sqref="H52" formula="1" formulaRange="1"/>
    <ignoredError sqref="B59:C59 E59:H59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A50" sqref="A50"/>
    </sheetView>
  </sheetViews>
  <sheetFormatPr baseColWidth="10" defaultColWidth="11.42578125" defaultRowHeight="15" x14ac:dyDescent="0.25"/>
  <cols>
    <col min="1" max="1" width="18.7109375" style="5" customWidth="1"/>
    <col min="2" max="2" width="12.28515625" style="5" customWidth="1"/>
    <col min="3" max="3" width="10.28515625" style="5" customWidth="1"/>
    <col min="4" max="4" width="8.28515625" style="5" customWidth="1"/>
    <col min="5" max="5" width="8.140625" style="5" customWidth="1"/>
    <col min="6" max="6" width="10.42578125" style="5" customWidth="1"/>
    <col min="7" max="7" width="10.28515625" style="5" customWidth="1"/>
    <col min="8" max="8" width="8.42578125" style="5" customWidth="1"/>
    <col min="9" max="9" width="11.42578125" style="5"/>
    <col min="10" max="12" width="0" style="5" hidden="1" customWidth="1"/>
    <col min="13" max="16384" width="11.42578125" style="5"/>
  </cols>
  <sheetData>
    <row r="2" spans="1:12" ht="17.25" x14ac:dyDescent="0.3">
      <c r="A2" s="10" t="s">
        <v>125</v>
      </c>
    </row>
    <row r="4" spans="1:12" ht="17.25" x14ac:dyDescent="0.3">
      <c r="A4" s="43" t="s">
        <v>123</v>
      </c>
      <c r="B4" s="40"/>
      <c r="C4" s="40"/>
      <c r="D4" s="39"/>
      <c r="E4" s="37"/>
      <c r="F4" s="37"/>
      <c r="J4" s="40"/>
      <c r="K4" s="41"/>
      <c r="L4" s="41"/>
    </row>
    <row r="5" spans="1:12" ht="17.25" x14ac:dyDescent="0.3">
      <c r="A5" s="48" t="s">
        <v>112</v>
      </c>
      <c r="B5" s="40"/>
      <c r="C5" s="40"/>
      <c r="D5" s="39"/>
      <c r="E5" s="37"/>
      <c r="F5" s="37"/>
      <c r="J5" s="40"/>
      <c r="K5" s="41"/>
      <c r="L5" s="41"/>
    </row>
    <row r="7" spans="1:12" ht="19.5" customHeight="1" x14ac:dyDescent="0.25">
      <c r="A7" s="141" t="s">
        <v>95</v>
      </c>
      <c r="B7" s="141" t="s">
        <v>97</v>
      </c>
      <c r="C7" s="141" t="s">
        <v>98</v>
      </c>
      <c r="D7" s="138" t="s">
        <v>37</v>
      </c>
    </row>
    <row r="8" spans="1:12" ht="19.5" customHeight="1" x14ac:dyDescent="0.25">
      <c r="A8" s="141"/>
      <c r="B8" s="141"/>
      <c r="C8" s="141"/>
      <c r="D8" s="138"/>
    </row>
    <row r="9" spans="1:12" ht="9" customHeight="1" x14ac:dyDescent="0.25">
      <c r="A9" s="59"/>
      <c r="B9" s="59"/>
      <c r="C9" s="59"/>
      <c r="D9" s="59"/>
    </row>
    <row r="10" spans="1:12" x14ac:dyDescent="0.25">
      <c r="A10" s="119" t="s">
        <v>1</v>
      </c>
      <c r="B10" s="120">
        <v>1</v>
      </c>
      <c r="C10" s="120">
        <v>8</v>
      </c>
      <c r="D10" s="120">
        <f t="shared" ref="D10:D25" si="0">SUM(B10:C10)</f>
        <v>9</v>
      </c>
      <c r="E10" s="28" t="s">
        <v>61</v>
      </c>
    </row>
    <row r="11" spans="1:12" x14ac:dyDescent="0.25">
      <c r="A11" s="45" t="s">
        <v>2</v>
      </c>
      <c r="B11" s="6">
        <v>38</v>
      </c>
      <c r="C11" s="6">
        <v>48</v>
      </c>
      <c r="D11" s="6">
        <f t="shared" si="0"/>
        <v>86</v>
      </c>
      <c r="E11" s="28" t="s">
        <v>62</v>
      </c>
    </row>
    <row r="12" spans="1:12" x14ac:dyDescent="0.25">
      <c r="A12" s="119" t="s">
        <v>3</v>
      </c>
      <c r="B12" s="120">
        <v>1</v>
      </c>
      <c r="C12" s="120">
        <v>16</v>
      </c>
      <c r="D12" s="120">
        <f t="shared" si="0"/>
        <v>17</v>
      </c>
      <c r="E12" s="28" t="s">
        <v>63</v>
      </c>
    </row>
    <row r="13" spans="1:12" x14ac:dyDescent="0.25">
      <c r="A13" s="45" t="s">
        <v>4</v>
      </c>
      <c r="B13" s="6">
        <v>37</v>
      </c>
      <c r="C13" s="6">
        <v>9</v>
      </c>
      <c r="D13" s="6">
        <f t="shared" si="0"/>
        <v>46</v>
      </c>
      <c r="E13" s="28" t="s">
        <v>141</v>
      </c>
    </row>
    <row r="14" spans="1:12" x14ac:dyDescent="0.25">
      <c r="A14" s="119" t="s">
        <v>7</v>
      </c>
      <c r="B14" s="120">
        <v>77</v>
      </c>
      <c r="C14" s="120">
        <v>121</v>
      </c>
      <c r="D14" s="120">
        <f t="shared" si="0"/>
        <v>198</v>
      </c>
      <c r="E14" s="28" t="s">
        <v>64</v>
      </c>
    </row>
    <row r="15" spans="1:12" x14ac:dyDescent="0.25">
      <c r="A15" s="45" t="s">
        <v>8</v>
      </c>
      <c r="B15" s="6">
        <v>3</v>
      </c>
      <c r="C15" s="6">
        <v>25</v>
      </c>
      <c r="D15" s="6">
        <f t="shared" si="0"/>
        <v>28</v>
      </c>
      <c r="E15" s="28" t="s">
        <v>65</v>
      </c>
    </row>
    <row r="16" spans="1:12" x14ac:dyDescent="0.25">
      <c r="A16" s="119" t="s">
        <v>139</v>
      </c>
      <c r="B16" s="120">
        <v>1057</v>
      </c>
      <c r="C16" s="120">
        <v>256</v>
      </c>
      <c r="D16" s="120">
        <f t="shared" si="0"/>
        <v>1313</v>
      </c>
      <c r="E16" s="28" t="s">
        <v>140</v>
      </c>
    </row>
    <row r="17" spans="1:5" x14ac:dyDescent="0.25">
      <c r="A17" s="45" t="s">
        <v>5</v>
      </c>
      <c r="B17" s="6">
        <v>55</v>
      </c>
      <c r="C17" s="6">
        <v>58</v>
      </c>
      <c r="D17" s="6">
        <f t="shared" si="0"/>
        <v>113</v>
      </c>
      <c r="E17" s="28" t="s">
        <v>66</v>
      </c>
    </row>
    <row r="18" spans="1:5" x14ac:dyDescent="0.25">
      <c r="A18" s="119" t="s">
        <v>6</v>
      </c>
      <c r="B18" s="120">
        <v>2</v>
      </c>
      <c r="C18" s="120">
        <v>8</v>
      </c>
      <c r="D18" s="120">
        <f t="shared" si="0"/>
        <v>10</v>
      </c>
      <c r="E18" s="28" t="s">
        <v>67</v>
      </c>
    </row>
    <row r="19" spans="1:5" x14ac:dyDescent="0.25">
      <c r="A19" s="45" t="s">
        <v>9</v>
      </c>
      <c r="B19" s="6">
        <v>7</v>
      </c>
      <c r="C19" s="6">
        <v>20</v>
      </c>
      <c r="D19" s="6">
        <f t="shared" si="0"/>
        <v>27</v>
      </c>
      <c r="E19" s="28" t="s">
        <v>68</v>
      </c>
    </row>
    <row r="20" spans="1:5" x14ac:dyDescent="0.25">
      <c r="A20" s="119" t="s">
        <v>31</v>
      </c>
      <c r="B20" s="120">
        <v>7</v>
      </c>
      <c r="C20" s="120">
        <v>64</v>
      </c>
      <c r="D20" s="120">
        <f t="shared" si="0"/>
        <v>71</v>
      </c>
      <c r="E20" s="28" t="s">
        <v>69</v>
      </c>
    </row>
    <row r="21" spans="1:5" x14ac:dyDescent="0.25">
      <c r="A21" s="45" t="s">
        <v>10</v>
      </c>
      <c r="B21" s="6">
        <v>17</v>
      </c>
      <c r="C21" s="6">
        <v>56</v>
      </c>
      <c r="D21" s="6">
        <f t="shared" si="0"/>
        <v>73</v>
      </c>
      <c r="E21" s="28" t="s">
        <v>70</v>
      </c>
    </row>
    <row r="22" spans="1:5" x14ac:dyDescent="0.25">
      <c r="A22" s="119" t="s">
        <v>11</v>
      </c>
      <c r="B22" s="120">
        <v>8</v>
      </c>
      <c r="C22" s="120">
        <v>27</v>
      </c>
      <c r="D22" s="120">
        <f t="shared" si="0"/>
        <v>35</v>
      </c>
      <c r="E22" s="28" t="s">
        <v>71</v>
      </c>
    </row>
    <row r="23" spans="1:5" x14ac:dyDescent="0.25">
      <c r="A23" s="45" t="s">
        <v>12</v>
      </c>
      <c r="B23" s="6">
        <v>10</v>
      </c>
      <c r="C23" s="6">
        <v>25</v>
      </c>
      <c r="D23" s="6">
        <f t="shared" si="0"/>
        <v>35</v>
      </c>
      <c r="E23" s="28" t="s">
        <v>72</v>
      </c>
    </row>
    <row r="24" spans="1:5" x14ac:dyDescent="0.25">
      <c r="A24" s="119" t="s">
        <v>13</v>
      </c>
      <c r="B24" s="120">
        <v>54</v>
      </c>
      <c r="C24" s="120">
        <v>103</v>
      </c>
      <c r="D24" s="120">
        <f t="shared" si="0"/>
        <v>157</v>
      </c>
      <c r="E24" s="28" t="s">
        <v>73</v>
      </c>
    </row>
    <row r="25" spans="1:5" x14ac:dyDescent="0.25">
      <c r="A25" s="45" t="s">
        <v>14</v>
      </c>
      <c r="B25" s="6">
        <v>118</v>
      </c>
      <c r="C25" s="6">
        <v>51</v>
      </c>
      <c r="D25" s="6">
        <f t="shared" si="0"/>
        <v>169</v>
      </c>
      <c r="E25" s="28" t="s">
        <v>74</v>
      </c>
    </row>
    <row r="26" spans="1:5" x14ac:dyDescent="0.25">
      <c r="A26" s="119" t="s">
        <v>15</v>
      </c>
      <c r="B26" s="120">
        <v>4</v>
      </c>
      <c r="C26" s="120">
        <v>25</v>
      </c>
      <c r="D26" s="120">
        <f t="shared" ref="D26:D41" si="1">SUM(B26:C26)</f>
        <v>29</v>
      </c>
      <c r="E26" s="28" t="s">
        <v>75</v>
      </c>
    </row>
    <row r="27" spans="1:5" ht="15.75" customHeight="1" x14ac:dyDescent="0.25">
      <c r="A27" s="45" t="s">
        <v>16</v>
      </c>
      <c r="B27" s="6">
        <v>1</v>
      </c>
      <c r="C27" s="6">
        <v>26</v>
      </c>
      <c r="D27" s="6">
        <f t="shared" si="1"/>
        <v>27</v>
      </c>
      <c r="E27" s="28" t="s">
        <v>76</v>
      </c>
    </row>
    <row r="28" spans="1:5" x14ac:dyDescent="0.25">
      <c r="A28" s="119" t="s">
        <v>17</v>
      </c>
      <c r="B28" s="120">
        <v>13</v>
      </c>
      <c r="C28" s="120">
        <v>58</v>
      </c>
      <c r="D28" s="120">
        <f t="shared" si="1"/>
        <v>71</v>
      </c>
      <c r="E28" s="28" t="s">
        <v>77</v>
      </c>
    </row>
    <row r="29" spans="1:5" x14ac:dyDescent="0.25">
      <c r="A29" s="45" t="s">
        <v>18</v>
      </c>
      <c r="B29" s="6">
        <v>17</v>
      </c>
      <c r="C29" s="6">
        <v>81</v>
      </c>
      <c r="D29" s="6">
        <f t="shared" si="1"/>
        <v>98</v>
      </c>
      <c r="E29" s="28" t="s">
        <v>78</v>
      </c>
    </row>
    <row r="30" spans="1:5" x14ac:dyDescent="0.25">
      <c r="A30" s="119" t="s">
        <v>19</v>
      </c>
      <c r="B30" s="120">
        <v>21</v>
      </c>
      <c r="C30" s="120">
        <v>84</v>
      </c>
      <c r="D30" s="120">
        <f t="shared" si="1"/>
        <v>105</v>
      </c>
      <c r="E30" s="28" t="s">
        <v>84</v>
      </c>
    </row>
    <row r="31" spans="1:5" x14ac:dyDescent="0.25">
      <c r="A31" s="45" t="s">
        <v>20</v>
      </c>
      <c r="B31" s="6">
        <v>45</v>
      </c>
      <c r="C31" s="6">
        <v>34</v>
      </c>
      <c r="D31" s="6">
        <f t="shared" si="1"/>
        <v>79</v>
      </c>
      <c r="E31" s="28" t="s">
        <v>79</v>
      </c>
    </row>
    <row r="32" spans="1:5" x14ac:dyDescent="0.25">
      <c r="A32" s="119" t="s">
        <v>21</v>
      </c>
      <c r="B32" s="120">
        <v>1</v>
      </c>
      <c r="C32" s="120">
        <v>27</v>
      </c>
      <c r="D32" s="120">
        <f t="shared" si="1"/>
        <v>28</v>
      </c>
      <c r="E32" s="28" t="s">
        <v>80</v>
      </c>
    </row>
    <row r="33" spans="1:5" x14ac:dyDescent="0.25">
      <c r="A33" s="45" t="s">
        <v>22</v>
      </c>
      <c r="B33" s="6">
        <v>21</v>
      </c>
      <c r="C33" s="6">
        <v>34</v>
      </c>
      <c r="D33" s="6">
        <f t="shared" si="1"/>
        <v>55</v>
      </c>
      <c r="E33" s="28" t="s">
        <v>81</v>
      </c>
    </row>
    <row r="34" spans="1:5" x14ac:dyDescent="0.25">
      <c r="A34" s="119" t="s">
        <v>23</v>
      </c>
      <c r="B34" s="120">
        <v>79</v>
      </c>
      <c r="C34" s="120">
        <v>54</v>
      </c>
      <c r="D34" s="120">
        <f t="shared" si="1"/>
        <v>133</v>
      </c>
      <c r="E34" s="28" t="s">
        <v>82</v>
      </c>
    </row>
    <row r="35" spans="1:5" x14ac:dyDescent="0.25">
      <c r="A35" s="45" t="s">
        <v>24</v>
      </c>
      <c r="B35" s="6">
        <v>56</v>
      </c>
      <c r="C35" s="6">
        <v>17</v>
      </c>
      <c r="D35" s="6">
        <f t="shared" si="1"/>
        <v>73</v>
      </c>
      <c r="E35" s="28" t="s">
        <v>83</v>
      </c>
    </row>
    <row r="36" spans="1:5" x14ac:dyDescent="0.25">
      <c r="A36" s="119" t="s">
        <v>25</v>
      </c>
      <c r="B36" s="120">
        <v>5</v>
      </c>
      <c r="C36" s="120">
        <v>54</v>
      </c>
      <c r="D36" s="120">
        <f t="shared" si="1"/>
        <v>59</v>
      </c>
      <c r="E36" s="28" t="s">
        <v>85</v>
      </c>
    </row>
    <row r="37" spans="1:5" x14ac:dyDescent="0.25">
      <c r="A37" s="45" t="s">
        <v>26</v>
      </c>
      <c r="B37" s="6">
        <v>20</v>
      </c>
      <c r="C37" s="6">
        <v>20</v>
      </c>
      <c r="D37" s="6">
        <f t="shared" si="1"/>
        <v>40</v>
      </c>
      <c r="E37" s="28" t="s">
        <v>142</v>
      </c>
    </row>
    <row r="38" spans="1:5" x14ac:dyDescent="0.25">
      <c r="A38" s="119" t="s">
        <v>27</v>
      </c>
      <c r="B38" s="120">
        <v>3</v>
      </c>
      <c r="C38" s="120">
        <v>15</v>
      </c>
      <c r="D38" s="120">
        <f t="shared" si="1"/>
        <v>18</v>
      </c>
      <c r="E38" s="28" t="s">
        <v>86</v>
      </c>
    </row>
    <row r="39" spans="1:5" x14ac:dyDescent="0.25">
      <c r="A39" s="45" t="s">
        <v>28</v>
      </c>
      <c r="B39" s="6">
        <v>39</v>
      </c>
      <c r="C39" s="6">
        <v>65</v>
      </c>
      <c r="D39" s="6">
        <f t="shared" si="1"/>
        <v>104</v>
      </c>
      <c r="E39" s="28" t="s">
        <v>87</v>
      </c>
    </row>
    <row r="40" spans="1:5" x14ac:dyDescent="0.25">
      <c r="A40" s="119" t="s">
        <v>29</v>
      </c>
      <c r="B40" s="120">
        <v>2</v>
      </c>
      <c r="C40" s="120">
        <v>19</v>
      </c>
      <c r="D40" s="120">
        <f t="shared" si="1"/>
        <v>21</v>
      </c>
      <c r="E40" s="28" t="s">
        <v>88</v>
      </c>
    </row>
    <row r="41" spans="1:5" x14ac:dyDescent="0.25">
      <c r="A41" s="45" t="s">
        <v>30</v>
      </c>
      <c r="B41" s="6">
        <v>20</v>
      </c>
      <c r="C41" s="6">
        <v>13</v>
      </c>
      <c r="D41" s="6">
        <f t="shared" si="1"/>
        <v>33</v>
      </c>
      <c r="E41" s="28" t="s">
        <v>89</v>
      </c>
    </row>
    <row r="42" spans="1:5" ht="8.25" customHeight="1" x14ac:dyDescent="0.25">
      <c r="A42" s="59"/>
      <c r="B42" s="68"/>
      <c r="C42" s="68"/>
      <c r="D42" s="68"/>
    </row>
    <row r="43" spans="1:5" ht="15.75" x14ac:dyDescent="0.25">
      <c r="A43" s="3" t="s">
        <v>51</v>
      </c>
      <c r="B43" s="22">
        <f>B10+B11+B12+B13+B14+B15+B16+B17+B18+B19+B20+B21+B22+B23+B24+B25+B26+B27+B28+B29+B30+B31+B32+B33+B34+B35+B36+B37+B38+B39+B40+B41</f>
        <v>1839</v>
      </c>
      <c r="C43" s="22">
        <f>C10+C11+C12+C13+C14+C15+C16+C17+C18+C19+C20+C21+C22+C23+C24+C25+C26+C27+C28+C29+C30+C31+C32+C33+C34+C35+C36+C37+C38+C39+C40+C41</f>
        <v>1521</v>
      </c>
      <c r="D43" s="22">
        <f>D10+D11+D12+D13+D14+D15+D16+D17+D18+D19+D20+D21+D22+D23+D24+D25+D26+D27+D28+D29+D30+D31+D32+D33+D34+D35+D36+D37+D38+D39+D40+D41</f>
        <v>3360</v>
      </c>
    </row>
    <row r="44" spans="1:5" x14ac:dyDescent="0.25">
      <c r="B44" s="35">
        <f>B43*100/$D$43</f>
        <v>54.732142857142854</v>
      </c>
      <c r="C44" s="35">
        <f>C43*100/$D$43</f>
        <v>45.267857142857146</v>
      </c>
      <c r="D44" s="29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ageMargins left="0.39370078740157483" right="0.74803149606299213" top="0.59055118110236227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2.2.1</vt:lpstr>
      <vt:lpstr>2.3.1</vt:lpstr>
      <vt:lpstr>2.4.1</vt:lpstr>
      <vt:lpstr>'2.4.1'!Área_de_impresión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Administrador</cp:lastModifiedBy>
  <cp:lastPrinted>2010-04-28T19:26:02Z</cp:lastPrinted>
  <dcterms:created xsi:type="dcterms:W3CDTF">2008-04-22T18:41:03Z</dcterms:created>
  <dcterms:modified xsi:type="dcterms:W3CDTF">2018-03-07T17:41:10Z</dcterms:modified>
</cp:coreProperties>
</file>