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-105" windowWidth="15480" windowHeight="11640"/>
  </bookViews>
  <sheets>
    <sheet name="2.1.1" sheetId="1" r:id="rId1"/>
    <sheet name="2.1.2" sheetId="2" r:id="rId2"/>
    <sheet name="2.1.3" sheetId="3" r:id="rId3"/>
    <sheet name="2.1.4" sheetId="7" r:id="rId4"/>
    <sheet name="2.1.5" sheetId="6" r:id="rId5"/>
    <sheet name="2.1.6" sheetId="5" r:id="rId6"/>
    <sheet name="2.1.7" sheetId="9" r:id="rId7"/>
    <sheet name="2.1.8" sheetId="8" r:id="rId8"/>
    <sheet name="2.2.1" sheetId="4" r:id="rId9"/>
    <sheet name="2.3.1" sheetId="11" r:id="rId10"/>
    <sheet name="2.4.1" sheetId="10" r:id="rId11"/>
  </sheets>
  <definedNames>
    <definedName name="_xlnm.Print_Area" localSheetId="10">'2.4.1'!$A$1:$E$51</definedName>
  </definedNames>
  <calcPr calcId="145621"/>
</workbook>
</file>

<file path=xl/calcChain.xml><?xml version="1.0" encoding="utf-8"?>
<calcChain xmlns="http://schemas.openxmlformats.org/spreadsheetml/2006/main">
  <c r="C55" i="8" l="1"/>
  <c r="D55" i="8"/>
  <c r="E55" i="8"/>
  <c r="F55" i="8"/>
  <c r="B55" i="8"/>
  <c r="G8" i="8"/>
  <c r="G9" i="8"/>
  <c r="C55" i="9" l="1"/>
  <c r="D55" i="9"/>
  <c r="E55" i="9"/>
  <c r="F55" i="9"/>
  <c r="G55" i="9"/>
  <c r="B55" i="9"/>
  <c r="H8" i="9"/>
  <c r="H9" i="9"/>
  <c r="G53" i="8" l="1"/>
  <c r="H53" i="9"/>
  <c r="H10" i="9" l="1"/>
  <c r="H55" i="9" s="1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9" i="3"/>
  <c r="F8" i="3"/>
  <c r="G52" i="8" l="1"/>
  <c r="G12" i="8" l="1"/>
  <c r="G11" i="8"/>
  <c r="G51" i="8"/>
  <c r="G50" i="8"/>
  <c r="G49" i="8" l="1"/>
  <c r="G48" i="8" l="1"/>
  <c r="G10" i="7"/>
  <c r="G11" i="7"/>
  <c r="G12" i="7"/>
  <c r="G13" i="7"/>
  <c r="G14" i="7"/>
  <c r="C41" i="5" l="1"/>
  <c r="B41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24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8" i="5"/>
  <c r="B13" i="2"/>
  <c r="C10" i="2" s="1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C43" i="4"/>
  <c r="B43" i="4"/>
  <c r="B18" i="1"/>
  <c r="C11" i="1" s="1"/>
  <c r="C41" i="3"/>
  <c r="D41" i="3"/>
  <c r="E41" i="3"/>
  <c r="B41" i="3"/>
  <c r="G8" i="7"/>
  <c r="G9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B40" i="7"/>
  <c r="C40" i="7"/>
  <c r="D40" i="7"/>
  <c r="E40" i="7"/>
  <c r="F40" i="7"/>
  <c r="G7" i="7"/>
  <c r="F40" i="6"/>
  <c r="G40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7" i="6"/>
  <c r="E40" i="6"/>
  <c r="D40" i="6"/>
  <c r="C40" i="6"/>
  <c r="B40" i="6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10" i="8"/>
  <c r="G55" i="8" s="1"/>
  <c r="E17" i="11"/>
  <c r="F11" i="11" s="1"/>
  <c r="C17" i="11"/>
  <c r="D11" i="11" s="1"/>
  <c r="C17" i="10"/>
  <c r="B17" i="10"/>
  <c r="F13" i="11" l="1"/>
  <c r="F56" i="8"/>
  <c r="C7" i="2"/>
  <c r="C8" i="2"/>
  <c r="C11" i="2"/>
  <c r="C9" i="2"/>
  <c r="C13" i="2"/>
  <c r="E12" i="10"/>
  <c r="E14" i="10"/>
  <c r="E10" i="10"/>
  <c r="E11" i="10"/>
  <c r="E13" i="10"/>
  <c r="E15" i="10"/>
  <c r="D12" i="10"/>
  <c r="D14" i="10"/>
  <c r="D10" i="10"/>
  <c r="D11" i="10"/>
  <c r="D13" i="10"/>
  <c r="D15" i="10"/>
  <c r="F15" i="11"/>
  <c r="F9" i="11"/>
  <c r="D43" i="4"/>
  <c r="C44" i="4" s="1"/>
  <c r="D9" i="11"/>
  <c r="D13" i="11"/>
  <c r="D15" i="11"/>
  <c r="D41" i="5"/>
  <c r="B42" i="5" s="1"/>
  <c r="H40" i="6"/>
  <c r="C41" i="6" s="1"/>
  <c r="F41" i="3"/>
  <c r="C18" i="1"/>
  <c r="C14" i="1"/>
  <c r="C13" i="1"/>
  <c r="C12" i="1"/>
  <c r="C15" i="1"/>
  <c r="C16" i="1"/>
  <c r="G40" i="7"/>
  <c r="D41" i="7" s="1"/>
  <c r="B56" i="9" l="1"/>
  <c r="G56" i="9"/>
  <c r="D56" i="9"/>
  <c r="C56" i="9"/>
  <c r="F56" i="9"/>
  <c r="E56" i="9"/>
  <c r="C56" i="8"/>
  <c r="D56" i="8"/>
  <c r="B56" i="8"/>
  <c r="E56" i="8"/>
  <c r="F17" i="11"/>
  <c r="B41" i="6"/>
  <c r="E41" i="6"/>
  <c r="D41" i="6"/>
  <c r="G41" i="6"/>
  <c r="F41" i="6"/>
  <c r="E41" i="7"/>
  <c r="C41" i="7"/>
  <c r="B41" i="7"/>
  <c r="F41" i="7"/>
  <c r="C42" i="5"/>
  <c r="D42" i="5" s="1"/>
  <c r="D17" i="10"/>
  <c r="E17" i="10"/>
  <c r="B44" i="4"/>
  <c r="D44" i="4" s="1"/>
  <c r="D17" i="11"/>
  <c r="H56" i="9" l="1"/>
  <c r="G56" i="8"/>
  <c r="G41" i="7"/>
  <c r="H41" i="6"/>
  <c r="O37" i="9"/>
</calcChain>
</file>

<file path=xl/sharedStrings.xml><?xml version="1.0" encoding="utf-8"?>
<sst xmlns="http://schemas.openxmlformats.org/spreadsheetml/2006/main" count="450" uniqueCount="144">
  <si>
    <t>%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</si>
  <si>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</si>
  <si>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</si>
  <si>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</si>
  <si>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</si>
  <si>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</si>
  <si>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</si>
  <si>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</si>
  <si>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</si>
  <si>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</si>
  <si>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</si>
  <si>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</si>
  <si>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</si>
  <si>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</si>
  <si>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</si>
  <si>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</si>
  <si>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</si>
  <si>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</si>
  <si>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</si>
  <si>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</si>
  <si>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</si>
  <si>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</si>
  <si>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</si>
  <si>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</si>
  <si>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</si>
  <si>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</si>
  <si>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</si>
  <si>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</si>
  <si>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</si>
  <si>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</si>
  <si>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</si>
  <si>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</si>
  <si>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TPPA</t>
  </si>
  <si>
    <t>Estado de México</t>
  </si>
  <si>
    <t/>
  </si>
  <si>
    <t>De Lujo</t>
  </si>
  <si>
    <t>Ejecutivo</t>
  </si>
  <si>
    <t xml:space="preserve">Primera </t>
  </si>
  <si>
    <t xml:space="preserve">Mixto </t>
  </si>
  <si>
    <t>Total</t>
  </si>
  <si>
    <t>Transportación terrestre de pasajeros de y hacia puertos y aeropuertos</t>
  </si>
  <si>
    <t>Automóvil</t>
  </si>
  <si>
    <t>Autobús</t>
  </si>
  <si>
    <t>Camioneta</t>
  </si>
  <si>
    <t>Midibús</t>
  </si>
  <si>
    <t>Diesel</t>
  </si>
  <si>
    <t>Gasolina</t>
  </si>
  <si>
    <t>Gas</t>
  </si>
  <si>
    <t>Gas-Gasolina</t>
  </si>
  <si>
    <t>Minibús</t>
  </si>
  <si>
    <t>Primera</t>
  </si>
  <si>
    <t>Económico</t>
  </si>
  <si>
    <t>Mixto</t>
  </si>
  <si>
    <t>Total Nacional</t>
  </si>
  <si>
    <t>Hombre Camión</t>
  </si>
  <si>
    <t>Pequeña</t>
  </si>
  <si>
    <t>Mediana</t>
  </si>
  <si>
    <t>Grande</t>
  </si>
  <si>
    <t>1 a 5</t>
  </si>
  <si>
    <t>6 a 30</t>
  </si>
  <si>
    <t>31 a 100</t>
  </si>
  <si>
    <t>más de 100</t>
  </si>
  <si>
    <t xml:space="preserve">Minibús o Microbús                 </t>
  </si>
  <si>
    <t>AGS</t>
  </si>
  <si>
    <t>BC</t>
  </si>
  <si>
    <t>BCS</t>
  </si>
  <si>
    <t>CAM</t>
  </si>
  <si>
    <t>CHIS</t>
  </si>
  <si>
    <t>CHIH</t>
  </si>
  <si>
    <t>COAH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</si>
  <si>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</si>
  <si>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</si>
  <si>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</si>
  <si>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</si>
  <si>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</si>
  <si>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</si>
  <si>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</si>
  <si>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</si>
  <si>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</si>
  <si>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</si>
  <si>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</si>
  <si>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</si>
  <si>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</si>
  <si>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QRO</t>
  </si>
  <si>
    <t>QROO</t>
  </si>
  <si>
    <t>SLP</t>
  </si>
  <si>
    <t>SIN</t>
  </si>
  <si>
    <t>SON</t>
  </si>
  <si>
    <t>PUE</t>
  </si>
  <si>
    <t>TAB</t>
  </si>
  <si>
    <t>TAM</t>
  </si>
  <si>
    <t>TLAX</t>
  </si>
  <si>
    <t>VER</t>
  </si>
  <si>
    <t>YUC</t>
  </si>
  <si>
    <t>ZAC</t>
  </si>
  <si>
    <t>Demanda Atendida</t>
  </si>
  <si>
    <t>Trafico de Pasajeros</t>
  </si>
  <si>
    <t>Modalidad de servicio</t>
  </si>
  <si>
    <t>Turismo</t>
  </si>
  <si>
    <t>2. Transporte Terrestre de Pasajeros, excepto por Ferrocarril</t>
  </si>
  <si>
    <t>2.1.2  Parque Vehicular del Transporte Terrestre de Pasajeros, excepto por Ferrocarril</t>
  </si>
  <si>
    <t>Entidad Federativa</t>
  </si>
  <si>
    <t>Tipo de Combustible</t>
  </si>
  <si>
    <t>Personas Físicas</t>
  </si>
  <si>
    <t>Personas Morales</t>
  </si>
  <si>
    <t>Modelo de Vehículo</t>
  </si>
  <si>
    <t>Transportación Terrestre de Pasajeros de y hacia Puertos y Aeropuertos</t>
  </si>
  <si>
    <t xml:space="preserve">2.1.6  Parque Vehicular del Transporte Terrestre de Pasajeros, excepto por Ferrocarril </t>
  </si>
  <si>
    <t>No. de Vehículos</t>
  </si>
  <si>
    <t>Modelo de Vehiculo</t>
  </si>
  <si>
    <t>Tipo de Empresa</t>
  </si>
  <si>
    <t>Estrato en Unidades</t>
  </si>
  <si>
    <t>Número de Empresas</t>
  </si>
  <si>
    <t>Número de Vehículos</t>
  </si>
  <si>
    <t>Modalidad del Servicio</t>
  </si>
  <si>
    <t xml:space="preserve">2.1. Parque Vehicular </t>
  </si>
  <si>
    <t>2.1.1 Composición de las Unidades Vehiculares del Transporte Terrestre de Pasajeros, excepto por Ferrocarril</t>
  </si>
  <si>
    <t xml:space="preserve">           según Tipo de Persona y Entidad Federativa</t>
  </si>
  <si>
    <t xml:space="preserve">          según Modalidad de Servicio</t>
  </si>
  <si>
    <t xml:space="preserve">          según Tipo de Persona y Entidad Federativa</t>
  </si>
  <si>
    <t xml:space="preserve">2.1.3  Parque Vehicular del Transporte Terrestre de Pasajeros, excepto por Ferrocarril  </t>
  </si>
  <si>
    <t xml:space="preserve">           según Tipo de Combustible y Entidad Federativa</t>
  </si>
  <si>
    <t xml:space="preserve">2.1.4  Composición del Parque Vehicular del Transporte Terrestre de Pasajeros, excepto por Ferrocarril </t>
  </si>
  <si>
    <t xml:space="preserve">2.1.5  Composición del Parque Vehicular del Transporte Terrestre de Pasajeros, excepto por Ferrocarril </t>
  </si>
  <si>
    <t xml:space="preserve">            según Modalidad de Servicio y Entidad Federativa</t>
  </si>
  <si>
    <t xml:space="preserve">2.1.7  Total de las Unidades de Transporte Terrestre de Pasajeros, excepto por Ferrocarril </t>
  </si>
  <si>
    <t xml:space="preserve">            según Modelo y Modalidad de Servicio </t>
  </si>
  <si>
    <t xml:space="preserve">2.1.8  Total de Unidades de Transporte Terrestre de Pasajeros, excepto por Ferrocarril </t>
  </si>
  <si>
    <t xml:space="preserve"> </t>
  </si>
  <si>
    <t>Demanda Atendida Pasajeros*           
 (miles)</t>
  </si>
  <si>
    <t>Tráfico Pasajeros-km              
(miles)</t>
  </si>
  <si>
    <t>2.4.  Producción</t>
  </si>
  <si>
    <t>2.4.1  Pasajeros Transportados y Pasajeros-km por Modalidad de Servicio</t>
  </si>
  <si>
    <t xml:space="preserve">2.2.1 Permisionarios del Transporte Terrestre de Pasajeros, excepto por Ferrocarril </t>
  </si>
  <si>
    <t xml:space="preserve">2.3.1 Estructura Empresarial del Transporte Terrestre de Pasajeros, excepto por Ferrocarril </t>
  </si>
  <si>
    <t xml:space="preserve">2.2. Permisionarios </t>
  </si>
  <si>
    <t xml:space="preserve">2.3. Estructura Empresarial </t>
  </si>
  <si>
    <t>*TPPA: Transportación Terrestre de Pasajeros de y hacia Puertos y Aeropuertos</t>
  </si>
  <si>
    <t xml:space="preserve">Modalidad de Servicio </t>
  </si>
  <si>
    <t xml:space="preserve">            según Clase de Vehículo</t>
  </si>
  <si>
    <t>Clase de Vehículo</t>
  </si>
  <si>
    <t xml:space="preserve">  según Clase de Vehículo y Entidad Federativa</t>
  </si>
  <si>
    <t xml:space="preserve">            según Modelo y Clase de Vehículo</t>
  </si>
  <si>
    <t>*Cifras Estimadas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</si>
</sst>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_-* #,##0_-;\-* #,##0_-;_-* &quot;-&quot;??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/>
    <xf numFmtId="43" fontId="14" fillId="0" borderId="0" applyFont="0" applyFill="0" applyBorder="0" applyAlignment="0" applyProtection="0"/>
  </cellStyleXfs>
  <cellXfs count="128">
    <xf numFmtId="0" fontId="0" fillId="0" borderId="0" xfId="0"/>
    <xf numFmtId="3" fontId="5" fillId="3" borderId="0" xfId="2" applyNumberFormat="1" applyFont="1" applyAlignment="1">
      <alignment horizontal="center" vertical="center" wrapText="1"/>
    </xf>
    <xf numFmtId="0" fontId="5" fillId="3" borderId="0" xfId="2" applyFont="1" applyBorder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5" fillId="3" borderId="0" xfId="2" applyFont="1" applyAlignment="1">
      <alignment horizontal="center" vertical="center"/>
    </xf>
    <xf numFmtId="0" fontId="8" fillId="0" borderId="0" xfId="0" applyFont="1"/>
    <xf numFmtId="0" fontId="5" fillId="3" borderId="0" xfId="2" applyFont="1" applyAlignment="1">
      <alignment vertical="center"/>
    </xf>
    <xf numFmtId="0" fontId="9" fillId="0" borderId="0" xfId="0" applyFont="1"/>
    <xf numFmtId="0" fontId="5" fillId="3" borderId="0" xfId="2" applyFont="1" applyAlignment="1">
      <alignment horizontal="center" vertical="center" wrapText="1"/>
    </xf>
    <xf numFmtId="3" fontId="7" fillId="0" borderId="0" xfId="0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right"/>
    </xf>
    <xf numFmtId="0" fontId="10" fillId="0" borderId="0" xfId="0" applyFont="1"/>
    <xf numFmtId="3" fontId="3" fillId="2" borderId="0" xfId="1" applyNumberFormat="1" applyFont="1" applyAlignment="1">
      <alignment horizontal="center"/>
    </xf>
    <xf numFmtId="0" fontId="5" fillId="3" borderId="0" xfId="2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/>
    <xf numFmtId="0" fontId="5" fillId="3" borderId="0" xfId="2" applyFont="1" applyBorder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3" fontId="5" fillId="3" borderId="0" xfId="2" applyNumberFormat="1" applyFont="1" applyAlignment="1">
      <alignment horizontal="center" vertical="center" wrapText="1"/>
    </xf>
    <xf numFmtId="0" fontId="5" fillId="3" borderId="0" xfId="2" applyFont="1" applyAlignment="1">
      <alignment horizontal="center" vertical="center"/>
    </xf>
    <xf numFmtId="3" fontId="5" fillId="3" borderId="0" xfId="2" applyNumberFormat="1" applyFont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3" fillId="0" borderId="0" xfId="1" applyNumberFormat="1" applyFont="1" applyFill="1" applyAlignment="1">
      <alignment horizontal="center"/>
    </xf>
    <xf numFmtId="3" fontId="5" fillId="3" borderId="0" xfId="2" applyNumberFormat="1" applyFont="1" applyAlignment="1">
      <alignment horizontal="center" vertical="center"/>
    </xf>
    <xf numFmtId="0" fontId="4" fillId="0" borderId="0" xfId="0" applyFont="1"/>
    <xf numFmtId="1" fontId="4" fillId="0" borderId="0" xfId="0" applyNumberFormat="1" applyFont="1"/>
    <xf numFmtId="3" fontId="4" fillId="0" borderId="0" xfId="0" applyNumberFormat="1" applyFont="1"/>
    <xf numFmtId="1" fontId="7" fillId="0" borderId="0" xfId="0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/>
    <xf numFmtId="1" fontId="4" fillId="0" borderId="0" xfId="0" applyNumberFormat="1" applyFont="1" applyAlignment="1">
      <alignment horizontal="center"/>
    </xf>
    <xf numFmtId="0" fontId="12" fillId="0" borderId="0" xfId="0" applyFont="1" applyFill="1"/>
    <xf numFmtId="0" fontId="11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0" fillId="0" borderId="0" xfId="0" applyAlignment="1"/>
    <xf numFmtId="166" fontId="7" fillId="0" borderId="0" xfId="0" applyNumberFormat="1" applyFont="1"/>
    <xf numFmtId="167" fontId="7" fillId="0" borderId="0" xfId="0" applyNumberFormat="1" applyFont="1"/>
    <xf numFmtId="168" fontId="7" fillId="0" borderId="0" xfId="0" applyNumberFormat="1" applyFont="1"/>
    <xf numFmtId="0" fontId="13" fillId="0" borderId="0" xfId="3"/>
    <xf numFmtId="169" fontId="13" fillId="0" borderId="0" xfId="4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3" borderId="0" xfId="2" applyFont="1" applyAlignment="1">
      <alignment horizontal="center" vertical="center" wrapText="1"/>
    </xf>
    <xf numFmtId="0" fontId="15" fillId="2" borderId="0" xfId="1" applyFont="1"/>
    <xf numFmtId="0" fontId="6" fillId="0" borderId="0" xfId="0" applyFont="1"/>
    <xf numFmtId="0" fontId="15" fillId="2" borderId="0" xfId="1" applyFont="1" applyAlignment="1">
      <alignment horizontal="center"/>
    </xf>
    <xf numFmtId="0" fontId="15" fillId="0" borderId="0" xfId="1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" fontId="6" fillId="4" borderId="0" xfId="0" applyNumberFormat="1" applyFont="1" applyFill="1" applyAlignment="1">
      <alignment horizontal="center"/>
    </xf>
    <xf numFmtId="17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5" fillId="2" borderId="0" xfId="1" applyFont="1" applyAlignment="1">
      <alignment horizontal="left"/>
    </xf>
    <xf numFmtId="0" fontId="8" fillId="0" borderId="0" xfId="0" applyFont="1" applyAlignment="1">
      <alignment horizontal="left"/>
    </xf>
    <xf numFmtId="0" fontId="5" fillId="3" borderId="0" xfId="2" applyFont="1" applyBorder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164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Alignment="1">
      <alignment horizontal="center"/>
    </xf>
    <xf numFmtId="165" fontId="7" fillId="4" borderId="0" xfId="0" applyNumberFormat="1" applyFont="1" applyFill="1" applyAlignment="1">
      <alignment horizontal="center"/>
    </xf>
    <xf numFmtId="1" fontId="5" fillId="3" borderId="0" xfId="2" applyNumberFormat="1" applyFont="1" applyBorder="1" applyAlignment="1">
      <alignment horizontal="center" vertical="center" wrapText="1"/>
    </xf>
    <xf numFmtId="1" fontId="5" fillId="3" borderId="0" xfId="2" applyNumberFormat="1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3" borderId="0" xfId="2" applyFont="1" applyAlignment="1">
      <alignment horizontal="center" vertical="center" wrapText="1"/>
    </xf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3" fontId="7" fillId="5" borderId="0" xfId="0" applyNumberFormat="1" applyFont="1" applyFill="1" applyBorder="1" applyAlignment="1">
      <alignment horizontal="right"/>
    </xf>
    <xf numFmtId="164" fontId="7" fillId="5" borderId="0" xfId="0" applyNumberFormat="1" applyFont="1" applyFill="1" applyBorder="1" applyAlignment="1">
      <alignment horizontal="right"/>
    </xf>
    <xf numFmtId="0" fontId="7" fillId="5" borderId="0" xfId="0" applyFont="1" applyFill="1"/>
    <xf numFmtId="3" fontId="7" fillId="5" borderId="0" xfId="0" applyNumberFormat="1" applyFont="1" applyFill="1" applyAlignment="1">
      <alignment horizontal="center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center"/>
    </xf>
    <xf numFmtId="2" fontId="7" fillId="5" borderId="0" xfId="0" applyNumberFormat="1" applyFont="1" applyFill="1" applyAlignment="1">
      <alignment horizontal="center"/>
    </xf>
    <xf numFmtId="165" fontId="7" fillId="5" borderId="0" xfId="0" applyNumberFormat="1" applyFont="1" applyFill="1" applyAlignment="1">
      <alignment horizontal="center"/>
    </xf>
    <xf numFmtId="0" fontId="6" fillId="5" borderId="0" xfId="0" applyFont="1" applyFill="1"/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right"/>
    </xf>
    <xf numFmtId="0" fontId="17" fillId="0" borderId="0" xfId="0" applyFont="1" applyFill="1"/>
    <xf numFmtId="0" fontId="16" fillId="0" borderId="0" xfId="0" applyFont="1" applyFill="1"/>
    <xf numFmtId="0" fontId="18" fillId="0" borderId="0" xfId="2" applyFont="1" applyFill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165" fontId="4" fillId="0" borderId="0" xfId="0" applyNumberFormat="1" applyFont="1"/>
    <xf numFmtId="0" fontId="3" fillId="5" borderId="0" xfId="1" applyFont="1" applyFill="1" applyAlignment="1">
      <alignment horizontal="center"/>
    </xf>
    <xf numFmtId="3" fontId="3" fillId="5" borderId="0" xfId="1" applyNumberFormat="1" applyFont="1" applyFill="1" applyAlignment="1">
      <alignment horizontal="center"/>
    </xf>
    <xf numFmtId="164" fontId="4" fillId="0" borderId="0" xfId="0" applyNumberFormat="1" applyFont="1"/>
    <xf numFmtId="3" fontId="7" fillId="0" borderId="0" xfId="0" applyNumberFormat="1" applyFont="1" applyFill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Alignment="1">
      <alignment horizontal="right"/>
    </xf>
    <xf numFmtId="3" fontId="12" fillId="0" borderId="0" xfId="2" applyNumberFormat="1" applyFont="1" applyFill="1" applyAlignment="1">
      <alignment horizontal="center" vertical="center" wrapText="1"/>
    </xf>
    <xf numFmtId="3" fontId="7" fillId="0" borderId="0" xfId="0" applyNumberFormat="1" applyFont="1" applyFill="1"/>
    <xf numFmtId="0" fontId="6" fillId="0" borderId="0" xfId="0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horizontal="center"/>
    </xf>
    <xf numFmtId="0" fontId="1" fillId="2" borderId="0" xfId="1" applyFont="1" applyAlignment="1">
      <alignment horizontal="center"/>
    </xf>
    <xf numFmtId="0" fontId="8" fillId="0" borderId="0" xfId="0" applyFont="1" applyAlignment="1">
      <alignment horizontal="left"/>
    </xf>
    <xf numFmtId="0" fontId="5" fillId="3" borderId="0" xfId="2" applyFont="1" applyBorder="1" applyAlignment="1">
      <alignment horizontal="center" vertical="center" wrapText="1"/>
    </xf>
    <xf numFmtId="0" fontId="5" fillId="3" borderId="1" xfId="2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5" fillId="3" borderId="0" xfId="2" applyFont="1" applyAlignment="1">
      <alignment horizontal="center" vertical="center"/>
    </xf>
    <xf numFmtId="2" fontId="5" fillId="3" borderId="0" xfId="2" applyNumberFormat="1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5" fillId="3" borderId="0" xfId="2" applyFont="1" applyAlignment="1">
      <alignment horizontal="center" wrapText="1"/>
    </xf>
    <xf numFmtId="0" fontId="5" fillId="3" borderId="0" xfId="2" applyFont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19" fillId="0" borderId="0" xfId="0" applyFont="1"/>
  </cellXfs>
  <cellStyles count="5">
    <cellStyle name="40% - Énfasis3" xfId="1" builtinId="39"/>
    <cellStyle name="Énfasis3" xfId="2" builtinId="37"/>
    <cellStyle name="Millares" xfId="4" builtinId="3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u="none" strike="noStrike" baseline="0"/>
              <a:t>Parque Vehicular del </a:t>
            </a:r>
            <a:r>
              <a:rPr lang="es-ES" sz="1050"/>
              <a:t>Transporte Terrestre de Pasajeros,</a:t>
            </a:r>
          </a:p>
          <a:p>
            <a:pPr>
              <a:defRPr lang="es-ES" sz="1050"/>
            </a:pPr>
            <a:r>
              <a:rPr lang="es-ES" sz="1050"/>
              <a:t> excepto por Ferrocarril </a:t>
            </a:r>
          </a:p>
          <a:p>
            <a:pPr>
              <a:defRPr lang="es-ES" sz="1050"/>
            </a:pPr>
            <a:r>
              <a:rPr lang="es-ES" sz="1050"/>
              <a:t>Participación por Modalidad de Servicio 2014</a:t>
            </a:r>
          </a:p>
        </c:rich>
      </c:tx>
      <c:layout>
        <c:manualLayout>
          <c:xMode val="edge"/>
          <c:yMode val="edge"/>
          <c:x val="0.140938687011949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693608951055026E-2"/>
          <c:y val="0.27314814814814814"/>
          <c:w val="0.4334023464458247"/>
          <c:h val="0.72685185185185186"/>
        </c:manualLayout>
      </c:layout>
      <c:pieChart>
        <c:varyColors val="1"/>
        <c:ser>
          <c:idx val="0"/>
          <c:order val="0"/>
          <c:explosion val="4"/>
          <c:dPt>
            <c:idx val="0"/>
            <c:bubble3D val="0"/>
            <c:explosion val="14"/>
            <c:spPr>
              <a:solidFill>
                <a:schemeClr val="accent5"/>
              </a:solidFill>
            </c:spPr>
          </c:dPt>
          <c:dPt>
            <c:idx val="1"/>
            <c:bubble3D val="0"/>
            <c:explosion val="1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7030A0"/>
              </a:solidFill>
              <a:ln w="25400">
                <a:solidFill>
                  <a:srgbClr val="7030A0"/>
                </a:solidFill>
              </a:ln>
            </c:spPr>
          </c:dPt>
          <c:dPt>
            <c:idx val="4"/>
            <c:bubble3D val="0"/>
            <c:explosion val="13"/>
            <c:spPr>
              <a:solidFill>
                <a:schemeClr val="accent6"/>
              </a:solidFill>
            </c:spPr>
          </c:dPt>
          <c:dPt>
            <c:idx val="5"/>
            <c:bubble3D val="0"/>
            <c:explosion val="13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0.12254815974090195"/>
                  <c:y val="4.3771872265966752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2.7%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100" b="1"/>
                      <a:t>61.6%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328149198741462E-2"/>
                  <c:y val="3.0236949547973169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0.8%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835047792938926E-2"/>
                  <c:y val="-5.7363298337707785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0.2%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100" b="1"/>
                      <a:t>21.1%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100" b="1"/>
                      <a:t>13.5%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'2.1.1'!$A$11:$A$16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'2.1.1'!$C$11:$C$16</c:f>
              <c:numCache>
                <c:formatCode>#,##0.0</c:formatCode>
                <c:ptCount val="6"/>
                <c:pt idx="0">
                  <c:v>2.6885108170552403</c:v>
                </c:pt>
                <c:pt idx="1">
                  <c:v>61.604704893929849</c:v>
                </c:pt>
                <c:pt idx="2">
                  <c:v>0.84436042848141157</c:v>
                </c:pt>
                <c:pt idx="3">
                  <c:v>0.21424070573408949</c:v>
                </c:pt>
                <c:pt idx="4">
                  <c:v>21.148918294475948</c:v>
                </c:pt>
                <c:pt idx="5">
                  <c:v>13.499264860323462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8579394966933485"/>
          <c:y val="0.20483012540099155"/>
          <c:w val="0.37555870733549612"/>
          <c:h val="0.78015456401283167"/>
        </c:manualLayout>
      </c:layout>
      <c:overlay val="1"/>
      <c:txPr>
        <a:bodyPr/>
        <a:lstStyle/>
        <a:p>
          <a:pPr>
            <a:defRPr sz="8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 Vehicular por Año-Modelo</a:t>
            </a:r>
            <a:r>
              <a:rPr lang="es-ES" sz="1200" baseline="0"/>
              <a:t> 2014</a:t>
            </a:r>
            <a:endParaRPr lang="es-ES" sz="1200"/>
          </a:p>
        </c:rich>
      </c:tx>
      <c:layout>
        <c:manualLayout>
          <c:xMode val="edge"/>
          <c:yMode val="edge"/>
          <c:x val="0.216696640154089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31520032668198E-2"/>
          <c:y val="0.12037026621672292"/>
          <c:w val="0.88107793613383245"/>
          <c:h val="0.644637232845896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'2.1.7'!$B$5:$B$6</c:f>
              <c:strCache>
                <c:ptCount val="1"/>
                <c:pt idx="0">
                  <c:v>De Lujo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'2.1.7'!$A$8:$A$53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'2.1.7'!$B$8:$B$53</c:f>
              <c:numCache>
                <c:formatCode>#,##0</c:formatCode>
                <c:ptCount val="46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16</c:v>
                </c:pt>
                <c:pt idx="22">
                  <c:v>2</c:v>
                </c:pt>
                <c:pt idx="23">
                  <c:v>13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23</c:v>
                </c:pt>
                <c:pt idx="29">
                  <c:v>9</c:v>
                </c:pt>
                <c:pt idx="30">
                  <c:v>10</c:v>
                </c:pt>
                <c:pt idx="31">
                  <c:v>31</c:v>
                </c:pt>
                <c:pt idx="32">
                  <c:v>0</c:v>
                </c:pt>
                <c:pt idx="33">
                  <c:v>21</c:v>
                </c:pt>
                <c:pt idx="34">
                  <c:v>35</c:v>
                </c:pt>
                <c:pt idx="35">
                  <c:v>30</c:v>
                </c:pt>
                <c:pt idx="36">
                  <c:v>105</c:v>
                </c:pt>
                <c:pt idx="37">
                  <c:v>63</c:v>
                </c:pt>
                <c:pt idx="38">
                  <c:v>76</c:v>
                </c:pt>
                <c:pt idx="39">
                  <c:v>61</c:v>
                </c:pt>
                <c:pt idx="40">
                  <c:v>160</c:v>
                </c:pt>
                <c:pt idx="41">
                  <c:v>223</c:v>
                </c:pt>
                <c:pt idx="42">
                  <c:v>103</c:v>
                </c:pt>
                <c:pt idx="43">
                  <c:v>99</c:v>
                </c:pt>
                <c:pt idx="44">
                  <c:v>136</c:v>
                </c:pt>
                <c:pt idx="45">
                  <c:v>62</c:v>
                </c:pt>
              </c:numCache>
            </c:numRef>
          </c:val>
        </c:ser>
        <c:ser>
          <c:idx val="1"/>
          <c:order val="1"/>
          <c:tx>
            <c:strRef>
              <c:f>'2.1.7'!$C$5:$C$6</c:f>
              <c:strCache>
                <c:ptCount val="1"/>
                <c:pt idx="0">
                  <c:v>Económico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'2.1.7'!$A$8:$A$53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'2.1.7'!$C$8:$C$53</c:f>
              <c:numCache>
                <c:formatCode>#,##0</c:formatCode>
                <c:ptCount val="46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11</c:v>
                </c:pt>
                <c:pt idx="5">
                  <c:v>16</c:v>
                </c:pt>
                <c:pt idx="6">
                  <c:v>9</c:v>
                </c:pt>
                <c:pt idx="7">
                  <c:v>108</c:v>
                </c:pt>
                <c:pt idx="8">
                  <c:v>148</c:v>
                </c:pt>
                <c:pt idx="9">
                  <c:v>211</c:v>
                </c:pt>
                <c:pt idx="10">
                  <c:v>281</c:v>
                </c:pt>
                <c:pt idx="11">
                  <c:v>307</c:v>
                </c:pt>
                <c:pt idx="12">
                  <c:v>222</c:v>
                </c:pt>
                <c:pt idx="13">
                  <c:v>115</c:v>
                </c:pt>
                <c:pt idx="14">
                  <c:v>185</c:v>
                </c:pt>
                <c:pt idx="15">
                  <c:v>270</c:v>
                </c:pt>
                <c:pt idx="16">
                  <c:v>183</c:v>
                </c:pt>
                <c:pt idx="17">
                  <c:v>91</c:v>
                </c:pt>
                <c:pt idx="18">
                  <c:v>111</c:v>
                </c:pt>
                <c:pt idx="19">
                  <c:v>163</c:v>
                </c:pt>
                <c:pt idx="20">
                  <c:v>391</c:v>
                </c:pt>
                <c:pt idx="21">
                  <c:v>704</c:v>
                </c:pt>
                <c:pt idx="22">
                  <c:v>926</c:v>
                </c:pt>
                <c:pt idx="23">
                  <c:v>1052</c:v>
                </c:pt>
                <c:pt idx="24">
                  <c:v>989</c:v>
                </c:pt>
                <c:pt idx="25">
                  <c:v>384</c:v>
                </c:pt>
                <c:pt idx="26">
                  <c:v>139</c:v>
                </c:pt>
                <c:pt idx="27">
                  <c:v>374</c:v>
                </c:pt>
                <c:pt idx="28">
                  <c:v>757</c:v>
                </c:pt>
                <c:pt idx="29">
                  <c:v>691</c:v>
                </c:pt>
                <c:pt idx="30">
                  <c:v>1847</c:v>
                </c:pt>
                <c:pt idx="31">
                  <c:v>2688</c:v>
                </c:pt>
                <c:pt idx="32">
                  <c:v>1619</c:v>
                </c:pt>
                <c:pt idx="33">
                  <c:v>2210</c:v>
                </c:pt>
                <c:pt idx="34">
                  <c:v>1301</c:v>
                </c:pt>
                <c:pt idx="35">
                  <c:v>1362</c:v>
                </c:pt>
                <c:pt idx="36">
                  <c:v>1429</c:v>
                </c:pt>
                <c:pt idx="37">
                  <c:v>1228</c:v>
                </c:pt>
                <c:pt idx="38">
                  <c:v>1160</c:v>
                </c:pt>
                <c:pt idx="39">
                  <c:v>931</c:v>
                </c:pt>
                <c:pt idx="40">
                  <c:v>338</c:v>
                </c:pt>
                <c:pt idx="41">
                  <c:v>931</c:v>
                </c:pt>
                <c:pt idx="42">
                  <c:v>954</c:v>
                </c:pt>
                <c:pt idx="43">
                  <c:v>861</c:v>
                </c:pt>
                <c:pt idx="44">
                  <c:v>1008</c:v>
                </c:pt>
                <c:pt idx="45">
                  <c:v>600</c:v>
                </c:pt>
              </c:numCache>
            </c:numRef>
          </c:val>
        </c:ser>
        <c:ser>
          <c:idx val="2"/>
          <c:order val="2"/>
          <c:tx>
            <c:strRef>
              <c:f>'2.1.7'!$D$5:$D$6</c:f>
              <c:strCache>
                <c:ptCount val="1"/>
                <c:pt idx="0">
                  <c:v>Ejecutivo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'2.1.7'!$A$8:$A$53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'2.1.7'!$D$8:$D$53</c:f>
              <c:numCache>
                <c:formatCode>#,##0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20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13</c:v>
                </c:pt>
                <c:pt idx="34">
                  <c:v>5</c:v>
                </c:pt>
                <c:pt idx="35">
                  <c:v>17</c:v>
                </c:pt>
                <c:pt idx="36">
                  <c:v>27</c:v>
                </c:pt>
                <c:pt idx="37">
                  <c:v>10</c:v>
                </c:pt>
                <c:pt idx="38">
                  <c:v>23</c:v>
                </c:pt>
                <c:pt idx="39">
                  <c:v>0</c:v>
                </c:pt>
                <c:pt idx="40">
                  <c:v>2</c:v>
                </c:pt>
                <c:pt idx="41">
                  <c:v>172</c:v>
                </c:pt>
                <c:pt idx="42">
                  <c:v>74</c:v>
                </c:pt>
                <c:pt idx="43">
                  <c:v>18</c:v>
                </c:pt>
                <c:pt idx="44">
                  <c:v>3</c:v>
                </c:pt>
                <c:pt idx="45">
                  <c:v>9</c:v>
                </c:pt>
              </c:numCache>
            </c:numRef>
          </c:val>
        </c:ser>
        <c:ser>
          <c:idx val="3"/>
          <c:order val="3"/>
          <c:tx>
            <c:strRef>
              <c:f>'2.1.7'!$E$5:$E$6</c:f>
              <c:strCache>
                <c:ptCount val="1"/>
                <c:pt idx="0">
                  <c:v>Mixto</c:v>
                </c:pt>
              </c:strCache>
            </c:strRef>
          </c:tx>
          <c:invertIfNegative val="0"/>
          <c:cat>
            <c:numRef>
              <c:f>'2.1.7'!$A$8:$A$53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'2.1.7'!$E$8:$E$53</c:f>
              <c:numCache>
                <c:formatCode>#,##0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8</c:v>
                </c:pt>
                <c:pt idx="10">
                  <c:v>8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7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4</c:v>
                </c:pt>
                <c:pt idx="20">
                  <c:v>8</c:v>
                </c:pt>
                <c:pt idx="21">
                  <c:v>12</c:v>
                </c:pt>
                <c:pt idx="22">
                  <c:v>4</c:v>
                </c:pt>
                <c:pt idx="23">
                  <c:v>6</c:v>
                </c:pt>
                <c:pt idx="24">
                  <c:v>7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9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'2.1.7'!$F$5:$F$6</c:f>
              <c:strCache>
                <c:ptCount val="1"/>
                <c:pt idx="0">
                  <c:v>Primera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'2.1.7'!$A$8:$A$53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'2.1.7'!$F$8:$F$53</c:f>
              <c:numCache>
                <c:formatCode>#,##0</c:formatCode>
                <c:ptCount val="4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9</c:v>
                </c:pt>
                <c:pt idx="12">
                  <c:v>16</c:v>
                </c:pt>
                <c:pt idx="13">
                  <c:v>2</c:v>
                </c:pt>
                <c:pt idx="14">
                  <c:v>19</c:v>
                </c:pt>
                <c:pt idx="15">
                  <c:v>29</c:v>
                </c:pt>
                <c:pt idx="16">
                  <c:v>24</c:v>
                </c:pt>
                <c:pt idx="17">
                  <c:v>10</c:v>
                </c:pt>
                <c:pt idx="18">
                  <c:v>23</c:v>
                </c:pt>
                <c:pt idx="19">
                  <c:v>47</c:v>
                </c:pt>
                <c:pt idx="20">
                  <c:v>120</c:v>
                </c:pt>
                <c:pt idx="21">
                  <c:v>194</c:v>
                </c:pt>
                <c:pt idx="22">
                  <c:v>266</c:v>
                </c:pt>
                <c:pt idx="23">
                  <c:v>392</c:v>
                </c:pt>
                <c:pt idx="24">
                  <c:v>166</c:v>
                </c:pt>
                <c:pt idx="25">
                  <c:v>44</c:v>
                </c:pt>
                <c:pt idx="26">
                  <c:v>24</c:v>
                </c:pt>
                <c:pt idx="27">
                  <c:v>78</c:v>
                </c:pt>
                <c:pt idx="28">
                  <c:v>99</c:v>
                </c:pt>
                <c:pt idx="29">
                  <c:v>118</c:v>
                </c:pt>
                <c:pt idx="30">
                  <c:v>279</c:v>
                </c:pt>
                <c:pt idx="31">
                  <c:v>370</c:v>
                </c:pt>
                <c:pt idx="32">
                  <c:v>184</c:v>
                </c:pt>
                <c:pt idx="33">
                  <c:v>418</c:v>
                </c:pt>
                <c:pt idx="34">
                  <c:v>412</c:v>
                </c:pt>
                <c:pt idx="35">
                  <c:v>550</c:v>
                </c:pt>
                <c:pt idx="36">
                  <c:v>623</c:v>
                </c:pt>
                <c:pt idx="37">
                  <c:v>670</c:v>
                </c:pt>
                <c:pt idx="38">
                  <c:v>1081</c:v>
                </c:pt>
                <c:pt idx="39">
                  <c:v>609</c:v>
                </c:pt>
                <c:pt idx="40">
                  <c:v>289</c:v>
                </c:pt>
                <c:pt idx="41">
                  <c:v>636</c:v>
                </c:pt>
                <c:pt idx="42">
                  <c:v>574</c:v>
                </c:pt>
                <c:pt idx="43">
                  <c:v>511</c:v>
                </c:pt>
                <c:pt idx="44">
                  <c:v>589</c:v>
                </c:pt>
                <c:pt idx="45">
                  <c:v>571</c:v>
                </c:pt>
              </c:numCache>
            </c:numRef>
          </c:val>
        </c:ser>
        <c:ser>
          <c:idx val="5"/>
          <c:order val="5"/>
          <c:tx>
            <c:strRef>
              <c:f>'2.1.7'!$G$5:$G$6</c:f>
              <c:strCache>
                <c:ptCount val="1"/>
                <c:pt idx="0">
                  <c:v>TPPA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'2.1.7'!$A$8:$A$53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'2.1.7'!$G$8:$G$53</c:f>
              <c:numCache>
                <c:formatCode>#,##0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18</c:v>
                </c:pt>
                <c:pt idx="22">
                  <c:v>38</c:v>
                </c:pt>
                <c:pt idx="23">
                  <c:v>93</c:v>
                </c:pt>
                <c:pt idx="24">
                  <c:v>111</c:v>
                </c:pt>
                <c:pt idx="25">
                  <c:v>70</c:v>
                </c:pt>
                <c:pt idx="26">
                  <c:v>24</c:v>
                </c:pt>
                <c:pt idx="27">
                  <c:v>40</c:v>
                </c:pt>
                <c:pt idx="28">
                  <c:v>62</c:v>
                </c:pt>
                <c:pt idx="29">
                  <c:v>76</c:v>
                </c:pt>
                <c:pt idx="30">
                  <c:v>97</c:v>
                </c:pt>
                <c:pt idx="31">
                  <c:v>99</c:v>
                </c:pt>
                <c:pt idx="32">
                  <c:v>96</c:v>
                </c:pt>
                <c:pt idx="33">
                  <c:v>108</c:v>
                </c:pt>
                <c:pt idx="34">
                  <c:v>107</c:v>
                </c:pt>
                <c:pt idx="35">
                  <c:v>198</c:v>
                </c:pt>
                <c:pt idx="36">
                  <c:v>401</c:v>
                </c:pt>
                <c:pt idx="37">
                  <c:v>271</c:v>
                </c:pt>
                <c:pt idx="38">
                  <c:v>576</c:v>
                </c:pt>
                <c:pt idx="39">
                  <c:v>662</c:v>
                </c:pt>
                <c:pt idx="40">
                  <c:v>368</c:v>
                </c:pt>
                <c:pt idx="41">
                  <c:v>589</c:v>
                </c:pt>
                <c:pt idx="42">
                  <c:v>620</c:v>
                </c:pt>
                <c:pt idx="43">
                  <c:v>743</c:v>
                </c:pt>
                <c:pt idx="44">
                  <c:v>634</c:v>
                </c:pt>
                <c:pt idx="45">
                  <c:v>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160512"/>
        <c:axId val="88170496"/>
      </c:barChart>
      <c:catAx>
        <c:axId val="8816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750" b="1"/>
            </a:pPr>
            <a:endParaRPr lang="es-MX"/>
          </a:p>
        </c:txPr>
        <c:crossAx val="88170496"/>
        <c:crosses val="autoZero"/>
        <c:auto val="1"/>
        <c:lblAlgn val="ctr"/>
        <c:lblOffset val="100"/>
        <c:noMultiLvlLbl val="0"/>
      </c:catAx>
      <c:valAx>
        <c:axId val="881704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8160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284989339132785"/>
          <c:y val="0.91231439820022497"/>
          <c:w val="0.65124226877545055"/>
          <c:h val="8.3717102929701526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 Vehicular del Transporte Terrestre de Pasajeros, </a:t>
            </a:r>
          </a:p>
          <a:p>
            <a:pPr>
              <a:defRPr lang="es-ES" sz="1050"/>
            </a:pPr>
            <a:r>
              <a:rPr lang="es-ES" sz="1050"/>
              <a:t>excepto por Ferrocarril </a:t>
            </a:r>
          </a:p>
          <a:p>
            <a:pPr>
              <a:defRPr lang="es-ES" sz="1050"/>
            </a:pPr>
            <a:r>
              <a:rPr lang="es-ES" sz="1050"/>
              <a:t>Participación por Modalidad de Servicio 2014</a:t>
            </a:r>
          </a:p>
        </c:rich>
      </c:tx>
      <c:layout>
        <c:manualLayout>
          <c:xMode val="edge"/>
          <c:yMode val="edge"/>
          <c:x val="0.14112510936132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72987751531067"/>
          <c:y val="0.28472222222222232"/>
          <c:w val="0.42777777777777976"/>
          <c:h val="0.71296296296295858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5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3"/>
            <c:bubble3D val="0"/>
            <c:spPr>
              <a:solidFill>
                <a:srgbClr val="7030A0"/>
              </a:solidFill>
              <a:ln w="15875">
                <a:solidFill>
                  <a:srgbClr val="7030A0"/>
                </a:solidFill>
              </a:ln>
            </c:spPr>
          </c:dPt>
          <c:dPt>
            <c:idx val="4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="1"/>
                      <a:t>2.7%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b="1"/>
                      <a:t>61.6%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910104986876641E-2"/>
                  <c:y val="3.9515164771070282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0.8%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251071741032371E-2"/>
                  <c:y val="-4.713546223388743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0.2%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 b="1"/>
                      <a:t>21.1%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 b="1"/>
                      <a:t>13.5%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'2.1.7'!$B$5:$G$5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</c:v>
                </c:pt>
                <c:pt idx="4">
                  <c:v>Primera</c:v>
                </c:pt>
                <c:pt idx="5">
                  <c:v>TPPA</c:v>
                </c:pt>
              </c:strCache>
            </c:strRef>
          </c:cat>
          <c:val>
            <c:numRef>
              <c:f>'2.1.7'!$B$56:$G$56</c:f>
              <c:numCache>
                <c:formatCode>#,##0.0</c:formatCode>
                <c:ptCount val="6"/>
                <c:pt idx="0">
                  <c:v>2.6885108170552403</c:v>
                </c:pt>
                <c:pt idx="1">
                  <c:v>61.604704893929849</c:v>
                </c:pt>
                <c:pt idx="2">
                  <c:v>0.84436042848141146</c:v>
                </c:pt>
                <c:pt idx="3">
                  <c:v>0.21424070573408949</c:v>
                </c:pt>
                <c:pt idx="4">
                  <c:v>21.148918294475951</c:v>
                </c:pt>
                <c:pt idx="5">
                  <c:v>13.499264860323461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9529243219597536"/>
          <c:y val="0.29051509186351704"/>
          <c:w val="0.22260608048993874"/>
          <c:h val="0.60717774861475637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n-US" sz="1200"/>
              <a:t>Parque Vehicular por Año de Modelo  2014</a:t>
            </a:r>
          </a:p>
        </c:rich>
      </c:tx>
      <c:layout>
        <c:manualLayout>
          <c:xMode val="edge"/>
          <c:yMode val="edge"/>
          <c:x val="0.20121140291927991"/>
          <c:y val="3.452617818039840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65507436570428"/>
          <c:y val="0.12133790905585765"/>
          <c:w val="0.85756508237873663"/>
          <c:h val="0.64253057734310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'2.1.8'!$B$5:$B$6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'2.1.8'!$A$8:$A$53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'2.1.8'!$B$8:$B$53</c:f>
              <c:numCache>
                <c:formatCode>#,##0</c:formatCode>
                <c:ptCount val="46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16</c:v>
                </c:pt>
                <c:pt idx="5">
                  <c:v>20</c:v>
                </c:pt>
                <c:pt idx="6">
                  <c:v>10</c:v>
                </c:pt>
                <c:pt idx="7">
                  <c:v>109</c:v>
                </c:pt>
                <c:pt idx="8">
                  <c:v>153</c:v>
                </c:pt>
                <c:pt idx="9">
                  <c:v>217</c:v>
                </c:pt>
                <c:pt idx="10">
                  <c:v>293</c:v>
                </c:pt>
                <c:pt idx="11">
                  <c:v>315</c:v>
                </c:pt>
                <c:pt idx="12">
                  <c:v>236</c:v>
                </c:pt>
                <c:pt idx="13">
                  <c:v>115</c:v>
                </c:pt>
                <c:pt idx="14">
                  <c:v>204</c:v>
                </c:pt>
                <c:pt idx="15">
                  <c:v>304</c:v>
                </c:pt>
                <c:pt idx="16">
                  <c:v>209</c:v>
                </c:pt>
                <c:pt idx="17">
                  <c:v>97</c:v>
                </c:pt>
                <c:pt idx="18">
                  <c:v>108</c:v>
                </c:pt>
                <c:pt idx="19">
                  <c:v>157</c:v>
                </c:pt>
                <c:pt idx="20">
                  <c:v>437</c:v>
                </c:pt>
                <c:pt idx="21">
                  <c:v>824</c:v>
                </c:pt>
                <c:pt idx="22">
                  <c:v>1062</c:v>
                </c:pt>
                <c:pt idx="23">
                  <c:v>1406</c:v>
                </c:pt>
                <c:pt idx="24">
                  <c:v>1155</c:v>
                </c:pt>
                <c:pt idx="25">
                  <c:v>413</c:v>
                </c:pt>
                <c:pt idx="26">
                  <c:v>164</c:v>
                </c:pt>
                <c:pt idx="27">
                  <c:v>450</c:v>
                </c:pt>
                <c:pt idx="28">
                  <c:v>872</c:v>
                </c:pt>
                <c:pt idx="29">
                  <c:v>803</c:v>
                </c:pt>
                <c:pt idx="30">
                  <c:v>2130</c:v>
                </c:pt>
                <c:pt idx="31">
                  <c:v>3095</c:v>
                </c:pt>
                <c:pt idx="32">
                  <c:v>1810</c:v>
                </c:pt>
                <c:pt idx="33">
                  <c:v>2667</c:v>
                </c:pt>
                <c:pt idx="34">
                  <c:v>1753</c:v>
                </c:pt>
                <c:pt idx="35">
                  <c:v>1956</c:v>
                </c:pt>
                <c:pt idx="36">
                  <c:v>2200</c:v>
                </c:pt>
                <c:pt idx="37">
                  <c:v>1980</c:v>
                </c:pt>
                <c:pt idx="38">
                  <c:v>2351</c:v>
                </c:pt>
                <c:pt idx="39">
                  <c:v>1611</c:v>
                </c:pt>
                <c:pt idx="40">
                  <c:v>789</c:v>
                </c:pt>
                <c:pt idx="41">
                  <c:v>1974</c:v>
                </c:pt>
                <c:pt idx="42">
                  <c:v>1759</c:v>
                </c:pt>
                <c:pt idx="43">
                  <c:v>1495</c:v>
                </c:pt>
                <c:pt idx="44">
                  <c:v>1749</c:v>
                </c:pt>
                <c:pt idx="45">
                  <c:v>1243</c:v>
                </c:pt>
              </c:numCache>
            </c:numRef>
          </c:val>
        </c:ser>
        <c:ser>
          <c:idx val="1"/>
          <c:order val="1"/>
          <c:tx>
            <c:strRef>
              <c:f>'2.1.8'!$C$5:$C$6</c:f>
              <c:strCache>
                <c:ptCount val="1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'2.1.8'!$A$8:$A$53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'2.1.8'!$C$8:$C$53</c:f>
              <c:numCache>
                <c:formatCode>#,##0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8</c:v>
                </c:pt>
                <c:pt idx="22">
                  <c:v>27</c:v>
                </c:pt>
                <c:pt idx="23">
                  <c:v>67</c:v>
                </c:pt>
                <c:pt idx="24">
                  <c:v>53</c:v>
                </c:pt>
                <c:pt idx="25">
                  <c:v>46</c:v>
                </c:pt>
                <c:pt idx="26">
                  <c:v>15</c:v>
                </c:pt>
                <c:pt idx="27">
                  <c:v>25</c:v>
                </c:pt>
                <c:pt idx="28">
                  <c:v>38</c:v>
                </c:pt>
                <c:pt idx="29">
                  <c:v>26</c:v>
                </c:pt>
                <c:pt idx="30">
                  <c:v>49</c:v>
                </c:pt>
                <c:pt idx="31">
                  <c:v>58</c:v>
                </c:pt>
                <c:pt idx="32">
                  <c:v>57</c:v>
                </c:pt>
                <c:pt idx="33">
                  <c:v>58</c:v>
                </c:pt>
                <c:pt idx="34">
                  <c:v>69</c:v>
                </c:pt>
                <c:pt idx="35">
                  <c:v>140</c:v>
                </c:pt>
                <c:pt idx="36">
                  <c:v>300</c:v>
                </c:pt>
                <c:pt idx="37">
                  <c:v>172</c:v>
                </c:pt>
                <c:pt idx="38">
                  <c:v>359</c:v>
                </c:pt>
                <c:pt idx="39">
                  <c:v>543</c:v>
                </c:pt>
                <c:pt idx="40">
                  <c:v>309</c:v>
                </c:pt>
                <c:pt idx="41">
                  <c:v>499</c:v>
                </c:pt>
                <c:pt idx="42">
                  <c:v>471</c:v>
                </c:pt>
                <c:pt idx="43">
                  <c:v>581</c:v>
                </c:pt>
                <c:pt idx="44">
                  <c:v>460</c:v>
                </c:pt>
                <c:pt idx="45">
                  <c:v>300</c:v>
                </c:pt>
              </c:numCache>
            </c:numRef>
          </c:val>
        </c:ser>
        <c:ser>
          <c:idx val="2"/>
          <c:order val="2"/>
          <c:tx>
            <c:strRef>
              <c:f>'2.1.8'!$D$5:$D$6</c:f>
              <c:strCache>
                <c:ptCount val="1"/>
                <c:pt idx="0">
                  <c:v>Camioneta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'2.1.8'!$A$8:$A$53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'2.1.8'!$D$8:$D$53</c:f>
              <c:numCache>
                <c:formatCode>#,##0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5</c:v>
                </c:pt>
                <c:pt idx="18">
                  <c:v>15</c:v>
                </c:pt>
                <c:pt idx="19">
                  <c:v>21</c:v>
                </c:pt>
                <c:pt idx="20">
                  <c:v>35</c:v>
                </c:pt>
                <c:pt idx="21">
                  <c:v>41</c:v>
                </c:pt>
                <c:pt idx="22">
                  <c:v>68</c:v>
                </c:pt>
                <c:pt idx="23">
                  <c:v>70</c:v>
                </c:pt>
                <c:pt idx="24">
                  <c:v>64</c:v>
                </c:pt>
                <c:pt idx="25">
                  <c:v>40</c:v>
                </c:pt>
                <c:pt idx="26">
                  <c:v>10</c:v>
                </c:pt>
                <c:pt idx="27">
                  <c:v>18</c:v>
                </c:pt>
                <c:pt idx="28">
                  <c:v>39</c:v>
                </c:pt>
                <c:pt idx="29">
                  <c:v>62</c:v>
                </c:pt>
                <c:pt idx="30">
                  <c:v>58</c:v>
                </c:pt>
                <c:pt idx="31">
                  <c:v>32</c:v>
                </c:pt>
                <c:pt idx="32">
                  <c:v>31</c:v>
                </c:pt>
                <c:pt idx="33">
                  <c:v>42</c:v>
                </c:pt>
                <c:pt idx="34">
                  <c:v>32</c:v>
                </c:pt>
                <c:pt idx="35">
                  <c:v>53</c:v>
                </c:pt>
                <c:pt idx="36">
                  <c:v>84</c:v>
                </c:pt>
                <c:pt idx="37">
                  <c:v>90</c:v>
                </c:pt>
                <c:pt idx="38">
                  <c:v>206</c:v>
                </c:pt>
                <c:pt idx="39">
                  <c:v>109</c:v>
                </c:pt>
                <c:pt idx="40">
                  <c:v>59</c:v>
                </c:pt>
                <c:pt idx="41">
                  <c:v>78</c:v>
                </c:pt>
                <c:pt idx="42">
                  <c:v>95</c:v>
                </c:pt>
                <c:pt idx="43">
                  <c:v>156</c:v>
                </c:pt>
                <c:pt idx="44">
                  <c:v>161</c:v>
                </c:pt>
                <c:pt idx="45">
                  <c:v>23</c:v>
                </c:pt>
              </c:numCache>
            </c:numRef>
          </c:val>
        </c:ser>
        <c:ser>
          <c:idx val="3"/>
          <c:order val="3"/>
          <c:tx>
            <c:strRef>
              <c:f>'2.1.8'!$E$5:$E$6</c:f>
              <c:strCache>
                <c:ptCount val="1"/>
                <c:pt idx="0">
                  <c:v>Midibús</c:v>
                </c:pt>
              </c:strCache>
            </c:strRef>
          </c:tx>
          <c:invertIfNegative val="0"/>
          <c:cat>
            <c:numRef>
              <c:f>'2.1.8'!$A$8:$A$53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'2.1.8'!$E$8:$E$53</c:f>
              <c:numCache>
                <c:formatCode>#,##0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13</c:v>
                </c:pt>
                <c:pt idx="20">
                  <c:v>7</c:v>
                </c:pt>
                <c:pt idx="21">
                  <c:v>9</c:v>
                </c:pt>
                <c:pt idx="22">
                  <c:v>7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5</c:v>
                </c:pt>
                <c:pt idx="30">
                  <c:v>1</c:v>
                </c:pt>
                <c:pt idx="31">
                  <c:v>4</c:v>
                </c:pt>
                <c:pt idx="32">
                  <c:v>1</c:v>
                </c:pt>
                <c:pt idx="33">
                  <c:v>2</c:v>
                </c:pt>
                <c:pt idx="34">
                  <c:v>6</c:v>
                </c:pt>
                <c:pt idx="35">
                  <c:v>8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'2.1.8'!$F$5:$F$6</c:f>
              <c:strCache>
                <c:ptCount val="1"/>
                <c:pt idx="0">
                  <c:v>Minibús</c:v>
                </c:pt>
              </c:strCache>
            </c:strRef>
          </c:tx>
          <c:invertIfNegative val="0"/>
          <c:cat>
            <c:numRef>
              <c:f>'2.1.8'!$A$8:$A$53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'2.1.8'!$F$8:$F$53</c:f>
              <c:numCache>
                <c:formatCode>#,##0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5</c:v>
                </c:pt>
                <c:pt idx="19">
                  <c:v>23</c:v>
                </c:pt>
                <c:pt idx="20">
                  <c:v>40</c:v>
                </c:pt>
                <c:pt idx="21">
                  <c:v>62</c:v>
                </c:pt>
                <c:pt idx="22">
                  <c:v>92</c:v>
                </c:pt>
                <c:pt idx="23">
                  <c:v>13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590976"/>
        <c:axId val="88592768"/>
      </c:barChart>
      <c:catAx>
        <c:axId val="8859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750" b="1"/>
            </a:pPr>
            <a:endParaRPr lang="es-MX"/>
          </a:p>
        </c:txPr>
        <c:crossAx val="88592768"/>
        <c:crosses val="autoZero"/>
        <c:auto val="1"/>
        <c:lblAlgn val="ctr"/>
        <c:lblOffset val="100"/>
        <c:noMultiLvlLbl val="0"/>
      </c:catAx>
      <c:valAx>
        <c:axId val="88592768"/>
        <c:scaling>
          <c:orientation val="minMax"/>
          <c:max val="3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Centros</a:t>
                </a:r>
              </a:p>
            </c:rich>
          </c:tx>
          <c:layout>
            <c:manualLayout>
              <c:xMode val="edge"/>
              <c:yMode val="edge"/>
              <c:x val="5.1255476235149804E-3"/>
              <c:y val="0.2267129590928494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8590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190977410415039"/>
          <c:y val="0.89901826225901693"/>
          <c:w val="0.60106454675167376"/>
          <c:h val="8.457144582692420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Parque Vehicular </a:t>
            </a:r>
            <a:r>
              <a:rPr lang="en-US" sz="1200"/>
              <a:t>Transporte Terrestre de Pasajeros, excepto por Ferrocarril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Participación</a:t>
            </a:r>
            <a:r>
              <a:rPr lang="en-US" sz="1200" baseline="0"/>
              <a:t> </a:t>
            </a:r>
            <a:r>
              <a:rPr lang="en-US" sz="1200"/>
              <a:t>por Clase de Vehículo</a:t>
            </a:r>
            <a:r>
              <a:rPr lang="en-US" sz="1200" baseline="0"/>
              <a:t> 2014</a:t>
            </a:r>
            <a:endParaRPr lang="en-US" sz="1200"/>
          </a:p>
        </c:rich>
      </c:tx>
      <c:layout>
        <c:manualLayout>
          <c:xMode val="edge"/>
          <c:yMode val="edge"/>
          <c:x val="0.15120993736518795"/>
          <c:y val="9.8391793268887088E-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5563989901457633E-2"/>
          <c:y val="0.29819950148158075"/>
          <c:w val="0.39713105482585526"/>
          <c:h val="0.65772739199005248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4"/>
            <c:spPr>
              <a:solidFill>
                <a:schemeClr val="accent3"/>
              </a:solidFill>
            </c:spPr>
          </c:dPt>
          <c:dPt>
            <c:idx val="1"/>
            <c:bubble3D val="0"/>
            <c:explosion val="7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explosion val="6"/>
            <c:spPr>
              <a:solidFill>
                <a:schemeClr val="accent6"/>
              </a:solidFill>
            </c:spPr>
          </c:dPt>
          <c:dPt>
            <c:idx val="3"/>
            <c:bubble3D val="0"/>
            <c:explosion val="14"/>
            <c:spPr>
              <a:solidFill>
                <a:srgbClr val="7030A0"/>
              </a:solidFill>
              <a:ln w="15875">
                <a:solidFill>
                  <a:srgbClr val="7030A0"/>
                </a:solidFill>
              </a:ln>
            </c:spPr>
          </c:dPt>
          <c:dPt>
            <c:idx val="4"/>
            <c:bubble3D val="0"/>
            <c:explosion val="8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1100" b="1"/>
                      <a:t>85.6%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9545259942326637E-2"/>
                  <c:y val="8.9879833675090337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10%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328971920774382E-2"/>
                  <c:y val="9.2895399541979076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3.8%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6012164916454988E-2"/>
                  <c:y val="2.738322034913401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0.2%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7724805895365272E-2"/>
                  <c:y val="2.759069869580965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0.5%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'2.1.8'!$B$5:$F$6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</c:v>
                </c:pt>
              </c:strCache>
            </c:strRef>
          </c:cat>
          <c:val>
            <c:numRef>
              <c:f>'2.1.8'!$B$56:$F$56</c:f>
              <c:numCache>
                <c:formatCode>0.0</c:formatCode>
                <c:ptCount val="5"/>
                <c:pt idx="0">
                  <c:v>85.576559546313803</c:v>
                </c:pt>
                <c:pt idx="1">
                  <c:v>9.9516908212560384</c:v>
                </c:pt>
                <c:pt idx="2">
                  <c:v>3.8080235244696494</c:v>
                </c:pt>
                <c:pt idx="3">
                  <c:v>0.1596303297626549</c:v>
                </c:pt>
                <c:pt idx="4">
                  <c:v>0.50409577819785756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827024901314482"/>
          <c:y val="0.32249086667484222"/>
          <c:w val="0.21265852156530421"/>
          <c:h val="0.50018501935038606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Terrestre de Pasajeros, excepto por Ferrocarril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Permisionarios por Tipo de Persona 2014</a:t>
            </a:r>
          </a:p>
        </c:rich>
      </c:tx>
      <c:layout>
        <c:manualLayout>
          <c:xMode val="edge"/>
          <c:yMode val="edge"/>
          <c:x val="0.2080551566893762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57279283168158"/>
          <c:y val="0.12084499854184894"/>
          <c:w val="0.8823883402264654"/>
          <c:h val="0.64245718506133276"/>
        </c:manualLayout>
      </c:layout>
      <c:lineChart>
        <c:grouping val="standard"/>
        <c:varyColors val="0"/>
        <c:ser>
          <c:idx val="0"/>
          <c:order val="0"/>
          <c:tx>
            <c:strRef>
              <c:f>'2.2.1'!$B$7:$B$8</c:f>
              <c:strCache>
                <c:ptCount val="1"/>
                <c:pt idx="0">
                  <c:v>Personas Físicas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none"/>
          </c:marker>
          <c:dPt>
            <c:idx val="8"/>
            <c:bubble3D val="0"/>
          </c:dPt>
          <c:cat>
            <c:strRef>
              <c:f>'2.2.1'!$E$10:$E$41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'2.2.1'!$B$10:$B$41</c:f>
              <c:numCache>
                <c:formatCode>#,##0</c:formatCode>
                <c:ptCount val="32"/>
                <c:pt idx="0">
                  <c:v>1</c:v>
                </c:pt>
                <c:pt idx="1">
                  <c:v>31</c:v>
                </c:pt>
                <c:pt idx="2">
                  <c:v>0</c:v>
                </c:pt>
                <c:pt idx="3">
                  <c:v>36</c:v>
                </c:pt>
                <c:pt idx="4">
                  <c:v>86</c:v>
                </c:pt>
                <c:pt idx="5">
                  <c:v>4</c:v>
                </c:pt>
                <c:pt idx="6">
                  <c:v>52</c:v>
                </c:pt>
                <c:pt idx="7">
                  <c:v>1</c:v>
                </c:pt>
                <c:pt idx="8">
                  <c:v>857</c:v>
                </c:pt>
                <c:pt idx="9">
                  <c:v>7</c:v>
                </c:pt>
                <c:pt idx="10">
                  <c:v>7</c:v>
                </c:pt>
                <c:pt idx="11">
                  <c:v>19</c:v>
                </c:pt>
                <c:pt idx="12">
                  <c:v>9</c:v>
                </c:pt>
                <c:pt idx="13">
                  <c:v>10</c:v>
                </c:pt>
                <c:pt idx="14">
                  <c:v>52</c:v>
                </c:pt>
                <c:pt idx="15">
                  <c:v>115</c:v>
                </c:pt>
                <c:pt idx="16">
                  <c:v>5</c:v>
                </c:pt>
                <c:pt idx="17">
                  <c:v>1</c:v>
                </c:pt>
                <c:pt idx="18">
                  <c:v>13</c:v>
                </c:pt>
                <c:pt idx="19">
                  <c:v>19</c:v>
                </c:pt>
                <c:pt idx="20">
                  <c:v>22</c:v>
                </c:pt>
                <c:pt idx="21">
                  <c:v>42</c:v>
                </c:pt>
                <c:pt idx="22">
                  <c:v>2</c:v>
                </c:pt>
                <c:pt idx="23">
                  <c:v>22</c:v>
                </c:pt>
                <c:pt idx="24">
                  <c:v>83</c:v>
                </c:pt>
                <c:pt idx="25">
                  <c:v>53</c:v>
                </c:pt>
                <c:pt idx="26">
                  <c:v>5</c:v>
                </c:pt>
                <c:pt idx="27">
                  <c:v>16</c:v>
                </c:pt>
                <c:pt idx="28">
                  <c:v>3</c:v>
                </c:pt>
                <c:pt idx="29">
                  <c:v>42</c:v>
                </c:pt>
                <c:pt idx="30">
                  <c:v>2</c:v>
                </c:pt>
                <c:pt idx="3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'2.2.1'!$C$7:$C$8</c:f>
              <c:strCache>
                <c:ptCount val="1"/>
                <c:pt idx="0">
                  <c:v>Personas Morales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none"/>
          </c:marker>
          <c:cat>
            <c:strRef>
              <c:f>'2.2.1'!$E$10:$E$41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'2.2.1'!$C$10:$C$41</c:f>
              <c:numCache>
                <c:formatCode>#,##0</c:formatCode>
                <c:ptCount val="32"/>
                <c:pt idx="0">
                  <c:v>9</c:v>
                </c:pt>
                <c:pt idx="1">
                  <c:v>43</c:v>
                </c:pt>
                <c:pt idx="2">
                  <c:v>15</c:v>
                </c:pt>
                <c:pt idx="3">
                  <c:v>5</c:v>
                </c:pt>
                <c:pt idx="4">
                  <c:v>113</c:v>
                </c:pt>
                <c:pt idx="5">
                  <c:v>23</c:v>
                </c:pt>
                <c:pt idx="6">
                  <c:v>55</c:v>
                </c:pt>
                <c:pt idx="7">
                  <c:v>8</c:v>
                </c:pt>
                <c:pt idx="8">
                  <c:v>235</c:v>
                </c:pt>
                <c:pt idx="9">
                  <c:v>19</c:v>
                </c:pt>
                <c:pt idx="10">
                  <c:v>61</c:v>
                </c:pt>
                <c:pt idx="11">
                  <c:v>52</c:v>
                </c:pt>
                <c:pt idx="12">
                  <c:v>24</c:v>
                </c:pt>
                <c:pt idx="13">
                  <c:v>21</c:v>
                </c:pt>
                <c:pt idx="14">
                  <c:v>93</c:v>
                </c:pt>
                <c:pt idx="15">
                  <c:v>49</c:v>
                </c:pt>
                <c:pt idx="16">
                  <c:v>23</c:v>
                </c:pt>
                <c:pt idx="17">
                  <c:v>23</c:v>
                </c:pt>
                <c:pt idx="18">
                  <c:v>58</c:v>
                </c:pt>
                <c:pt idx="19">
                  <c:v>76</c:v>
                </c:pt>
                <c:pt idx="20">
                  <c:v>78</c:v>
                </c:pt>
                <c:pt idx="21">
                  <c:v>35</c:v>
                </c:pt>
                <c:pt idx="22">
                  <c:v>22</c:v>
                </c:pt>
                <c:pt idx="23">
                  <c:v>30</c:v>
                </c:pt>
                <c:pt idx="24">
                  <c:v>49</c:v>
                </c:pt>
                <c:pt idx="25">
                  <c:v>15</c:v>
                </c:pt>
                <c:pt idx="26">
                  <c:v>47</c:v>
                </c:pt>
                <c:pt idx="27">
                  <c:v>21</c:v>
                </c:pt>
                <c:pt idx="28">
                  <c:v>13</c:v>
                </c:pt>
                <c:pt idx="29">
                  <c:v>62</c:v>
                </c:pt>
                <c:pt idx="30">
                  <c:v>20</c:v>
                </c:pt>
                <c:pt idx="31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18336"/>
        <c:axId val="88728320"/>
      </c:lineChart>
      <c:catAx>
        <c:axId val="88718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sz="1000" b="1"/>
            </a:pPr>
            <a:endParaRPr lang="es-MX"/>
          </a:p>
        </c:txPr>
        <c:crossAx val="88728320"/>
        <c:crosses val="autoZero"/>
        <c:auto val="1"/>
        <c:lblAlgn val="ctr"/>
        <c:lblOffset val="100"/>
        <c:noMultiLvlLbl val="0"/>
      </c:catAx>
      <c:valAx>
        <c:axId val="88728320"/>
        <c:scaling>
          <c:orientation val="minMax"/>
          <c:max val="1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Núm. de personas</a:t>
                </a:r>
              </a:p>
            </c:rich>
          </c:tx>
          <c:layout>
            <c:manualLayout>
              <c:xMode val="edge"/>
              <c:yMode val="edge"/>
              <c:x val="9.4972876626016247E-3"/>
              <c:y val="0.2522014435695537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8718336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6910293707927158"/>
          <c:y val="0.9116531787693205"/>
          <c:w val="0.48410214789437678"/>
          <c:h val="7.733843829687001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Permisionarios</a:t>
            </a:r>
            <a:r>
              <a:rPr lang="en-US" sz="1200" baseline="0"/>
              <a:t>  del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Transporte Terrestre de Pasajeros,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excepto por Ferrocarril</a:t>
            </a:r>
            <a:endParaRPr lang="es-ES"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Participación por Tipo</a:t>
            </a:r>
            <a:r>
              <a:rPr lang="en-US" sz="1200" baseline="0"/>
              <a:t> de Persona 2014</a:t>
            </a:r>
            <a:endParaRPr lang="en-US" sz="1200"/>
          </a:p>
        </c:rich>
      </c:tx>
      <c:layout>
        <c:manualLayout>
          <c:xMode val="edge"/>
          <c:yMode val="edge"/>
          <c:x val="0.14299776129940889"/>
          <c:y val="4.60005204571837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066445356282204"/>
          <c:y val="0.2594025853272009"/>
          <c:w val="0.39555830333244107"/>
          <c:h val="0.73613295926691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explosion val="15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8.8979265260783563E-2"/>
                  <c:y val="-5.96990704868613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4387379848316688E-2"/>
                  <c:y val="2.8804235001037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'2.2.1'!$B$7:$C$8</c:f>
              <c:strCache>
                <c:ptCount val="2"/>
                <c:pt idx="0">
                  <c:v>Personas Físicas</c:v>
                </c:pt>
                <c:pt idx="1">
                  <c:v>Personas Morales</c:v>
                </c:pt>
              </c:strCache>
            </c:strRef>
          </c:cat>
          <c:val>
            <c:numRef>
              <c:f>'2.2.1'!$B$44:$C$44</c:f>
              <c:numCache>
                <c:formatCode>0</c:formatCode>
                <c:ptCount val="2"/>
                <c:pt idx="0">
                  <c:v>53.742613263296128</c:v>
                </c:pt>
                <c:pt idx="1">
                  <c:v>46.257386736703872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0708864625006063"/>
          <c:y val="0.41618928780056813"/>
          <c:w val="0.26868727774283102"/>
          <c:h val="0.26050928782159427"/>
        </c:manualLayout>
      </c:layout>
      <c:overlay val="0"/>
      <c:txPr>
        <a:bodyPr/>
        <a:lstStyle/>
        <a:p>
          <a:pPr rtl="0"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Estructura Empresarial del Transporte Terrestre de Pasajeros,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excepto por Ferrocarril </a:t>
            </a:r>
            <a:r>
              <a:rPr lang="en-US" sz="1200" baseline="0"/>
              <a:t>2014</a:t>
            </a:r>
            <a:endParaRPr lang="en-US" sz="1200"/>
          </a:p>
        </c:rich>
      </c:tx>
      <c:layout>
        <c:manualLayout>
          <c:xMode val="edge"/>
          <c:yMode val="edge"/>
          <c:x val="0.15035431486390335"/>
          <c:y val="1.97760776860296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769646941752566E-2"/>
          <c:y val="0.16143648879589975"/>
          <c:w val="0.86105728981818164"/>
          <c:h val="0.64565310579629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'2.3.1'!$C$6:$C$7</c:f>
              <c:strCache>
                <c:ptCount val="1"/>
                <c:pt idx="0">
                  <c:v>Número de Empresas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0"/>
              <c:layout>
                <c:manualLayout>
                  <c:x val="-6.4698760195149134E-3"/>
                  <c:y val="1.21703853955376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'2.3.1'!$C$9:$C$15</c:f>
              <c:numCache>
                <c:formatCode>#,##0</c:formatCode>
                <c:ptCount val="7"/>
                <c:pt idx="0">
                  <c:v>1943</c:v>
                </c:pt>
                <c:pt idx="2">
                  <c:v>464</c:v>
                </c:pt>
                <c:pt idx="4">
                  <c:v>201</c:v>
                </c:pt>
                <c:pt idx="6">
                  <c:v>96</c:v>
                </c:pt>
              </c:numCache>
            </c:numRef>
          </c:val>
        </c:ser>
        <c:ser>
          <c:idx val="1"/>
          <c:order val="1"/>
          <c:tx>
            <c:strRef>
              <c:f>'2.3.1'!$E$6:$E$7</c:f>
              <c:strCache>
                <c:ptCount val="1"/>
                <c:pt idx="0">
                  <c:v>Número de 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6"/>
              <c:layout>
                <c:manualLayout>
                  <c:x val="0"/>
                  <c:y val="2.02839756592291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9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'2.3.1'!$E$9:$E$15</c:f>
              <c:numCache>
                <c:formatCode>#,##0</c:formatCode>
                <c:ptCount val="7"/>
                <c:pt idx="0">
                  <c:v>3052</c:v>
                </c:pt>
                <c:pt idx="2">
                  <c:v>6692</c:v>
                </c:pt>
                <c:pt idx="4">
                  <c:v>11180</c:v>
                </c:pt>
                <c:pt idx="6">
                  <c:v>26686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7701376"/>
        <c:axId val="88857600"/>
      </c:barChart>
      <c:catAx>
        <c:axId val="87701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8857600"/>
        <c:crosses val="autoZero"/>
        <c:auto val="1"/>
        <c:lblAlgn val="ctr"/>
        <c:lblOffset val="100"/>
        <c:noMultiLvlLbl val="0"/>
      </c:catAx>
      <c:valAx>
        <c:axId val="88857600"/>
        <c:scaling>
          <c:orientation val="minMax"/>
          <c:max val="3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7701376"/>
        <c:crosses val="autoZero"/>
        <c:crossBetween val="between"/>
        <c:majorUnit val="5000"/>
      </c:valAx>
    </c:plotArea>
    <c:legend>
      <c:legendPos val="b"/>
      <c:layout>
        <c:manualLayout>
          <c:xMode val="edge"/>
          <c:yMode val="edge"/>
          <c:x val="0.29092298470154743"/>
          <c:y val="0.92621041031128715"/>
          <c:w val="0.50304899275408099"/>
          <c:h val="6.674203443570847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900"/>
            </a:pPr>
            <a:r>
              <a:rPr lang="en-US" sz="1100" b="1" i="0" baseline="0"/>
              <a:t>Empresas del Transporte Terrestre de Pasajeros, </a:t>
            </a:r>
            <a:endParaRPr lang="es-ES" sz="900"/>
          </a:p>
          <a:p>
            <a:pPr>
              <a:defRPr lang="es-ES" sz="900"/>
            </a:pPr>
            <a:r>
              <a:rPr lang="en-US" sz="1100" b="1" i="0" baseline="0"/>
              <a:t>excepto por Ferrocarril</a:t>
            </a:r>
            <a:r>
              <a:rPr lang="es-ES" sz="1100" b="1" i="0" baseline="0"/>
              <a:t> </a:t>
            </a:r>
            <a:r>
              <a:rPr lang="en-US" sz="1100" b="1" i="0" baseline="0"/>
              <a:t> </a:t>
            </a:r>
            <a:endParaRPr lang="es-ES" sz="900"/>
          </a:p>
          <a:p>
            <a:pPr>
              <a:defRPr lang="es-ES" sz="900"/>
            </a:pPr>
            <a:r>
              <a:rPr lang="en-US" sz="1100" b="1" i="0" baseline="0"/>
              <a:t>Participación en la Estructura Empresarial 2014</a:t>
            </a:r>
            <a:endParaRPr lang="es-ES" sz="900"/>
          </a:p>
        </c:rich>
      </c:tx>
      <c:layout>
        <c:manualLayout>
          <c:xMode val="edge"/>
          <c:yMode val="edge"/>
          <c:x val="0.175995210623137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085544270559684E-2"/>
          <c:y val="0.23998441774287185"/>
          <c:w val="0.45744675284696273"/>
          <c:h val="0.75613046861007638"/>
        </c:manualLayout>
      </c:layout>
      <c:pie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accent1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1100"/>
                      <a:t>71.9%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100"/>
                      <a:t>17.2%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100"/>
                      <a:t>7.4%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2.5941731282994006E-2"/>
                  <c:y val="7.8413636853407506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3.6%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'2.3.1'!$D$9:$D$15</c:f>
              <c:numCache>
                <c:formatCode>0.0</c:formatCode>
                <c:ptCount val="7"/>
                <c:pt idx="0">
                  <c:v>71.85650887573965</c:v>
                </c:pt>
                <c:pt idx="2">
                  <c:v>17.159763313609467</c:v>
                </c:pt>
                <c:pt idx="4">
                  <c:v>7.4334319526627226</c:v>
                </c:pt>
                <c:pt idx="6">
                  <c:v>3.5502958579881656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188076352713362"/>
          <c:y val="0.39588771117039545"/>
          <c:w val="0.28179404545809317"/>
          <c:h val="0.34508212937814037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Vehículos del Transporte Terrestre de Pasajeros,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excepto por Ferrocarril</a:t>
            </a:r>
            <a:r>
              <a: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sz="1050"/>
              <a:t>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baseline="0"/>
              <a:t>Participación</a:t>
            </a:r>
            <a:r>
              <a:rPr lang="en-US" sz="1050" baseline="0"/>
              <a:t> en </a:t>
            </a:r>
            <a:r>
              <a:rPr lang="en-US" sz="1050"/>
              <a:t>la Estructura Empresarial 2014</a:t>
            </a:r>
          </a:p>
        </c:rich>
      </c:tx>
      <c:layout>
        <c:manualLayout>
          <c:xMode val="edge"/>
          <c:yMode val="edge"/>
          <c:x val="0.1903346692389177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7753250756959801E-2"/>
          <c:y val="0.24026401391523017"/>
          <c:w val="0.45593192732836646"/>
          <c:h val="0.75973598608476989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explosion val="9"/>
            <c:spPr>
              <a:solidFill>
                <a:schemeClr val="accent3"/>
              </a:solidFill>
            </c:spPr>
          </c:dPt>
          <c:dPt>
            <c:idx val="2"/>
            <c:bubble3D val="0"/>
            <c:explosion val="11"/>
            <c:spPr>
              <a:solidFill>
                <a:schemeClr val="accent6"/>
              </a:solidFill>
            </c:spPr>
          </c:dPt>
          <c:dPt>
            <c:idx val="4"/>
            <c:bubble3D val="0"/>
            <c:explosion val="11"/>
            <c:spPr>
              <a:solidFill>
                <a:schemeClr val="accent5"/>
              </a:solidFill>
            </c:spPr>
          </c:dPt>
          <c:dPt>
            <c:idx val="6"/>
            <c:bubble3D val="0"/>
            <c:explosion val="1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1100"/>
                      <a:t>6.4%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100"/>
                      <a:t>14.1%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100"/>
                      <a:t>23.5%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1100"/>
                      <a:t>56.1%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'2.3.1'!$A$9:$A$15</c:f>
              <c:strCache>
                <c:ptCount val="7"/>
                <c:pt idx="0">
                  <c:v>Hombre Camión</c:v>
                </c:pt>
                <c:pt idx="2">
                  <c:v>Pequeña</c:v>
                </c:pt>
                <c:pt idx="4">
                  <c:v>Mediana</c:v>
                </c:pt>
                <c:pt idx="6">
                  <c:v>Grande</c:v>
                </c:pt>
              </c:strCache>
            </c:strRef>
          </c:cat>
          <c:val>
            <c:numRef>
              <c:f>'2.3.1'!$F$9:$F$15</c:f>
              <c:numCache>
                <c:formatCode>0.0</c:formatCode>
                <c:ptCount val="7"/>
                <c:pt idx="0">
                  <c:v>6.4104179794160885</c:v>
                </c:pt>
                <c:pt idx="2">
                  <c:v>14.055870615416929</c:v>
                </c:pt>
                <c:pt idx="4">
                  <c:v>23.482461667716866</c:v>
                </c:pt>
                <c:pt idx="6">
                  <c:v>56.051249737450114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6836242344706909"/>
          <c:y val="0.40682438570596474"/>
          <c:w val="0.27772651808974702"/>
          <c:h val="0.3327387368967159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n-US" sz="1400"/>
              <a:t>Demanda Atendida en Pasajeros Transportados </a:t>
            </a:r>
          </a:p>
          <a:p>
            <a:pPr>
              <a:defRPr lang="es-ES" sz="1400"/>
            </a:pPr>
            <a:r>
              <a:rPr lang="en-US" sz="1400"/>
              <a:t>por modalidad de servicio 2014</a:t>
            </a:r>
          </a:p>
        </c:rich>
      </c:tx>
      <c:layout>
        <c:manualLayout>
          <c:xMode val="edge"/>
          <c:yMode val="edge"/>
          <c:x val="0.15352237270617103"/>
          <c:y val="3.24254891968122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9170446248471804E-2"/>
          <c:y val="0.2644496480946148"/>
          <c:w val="0.47979590635048891"/>
          <c:h val="0.6658789813435525"/>
        </c:manualLayout>
      </c:layout>
      <c:pieChart>
        <c:varyColors val="1"/>
        <c:ser>
          <c:idx val="0"/>
          <c:order val="0"/>
          <c:explosion val="5"/>
          <c:dPt>
            <c:idx val="0"/>
            <c:bubble3D val="0"/>
            <c:explosion val="11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explosion val="15"/>
            <c:spPr>
              <a:solidFill>
                <a:schemeClr val="accent3"/>
              </a:solidFill>
            </c:spPr>
          </c:dPt>
          <c:dPt>
            <c:idx val="2"/>
            <c:bubble3D val="0"/>
            <c:explosion val="11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6"/>
              </a:solidFill>
            </c:spPr>
          </c:dPt>
          <c:dPt>
            <c:idx val="5"/>
            <c:bubble3D val="0"/>
            <c:explosion val="17"/>
            <c:spPr>
              <a:solidFill>
                <a:schemeClr val="accent2"/>
              </a:solidFill>
            </c:spPr>
          </c:dPt>
          <c:dLbls>
            <c:dLbl>
              <c:idx val="1"/>
              <c:layout>
                <c:manualLayout>
                  <c:x val="-0.11150970273738106"/>
                  <c:y val="-0.1690027260585718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9.9526546713178937E-3"/>
                  <c:y val="5.19980295934416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365065813255997E-2"/>
                  <c:y val="-2.405071215808943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'2.4.1'!$A$10:$A$15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'2.4.1'!$D$10:$D$15</c:f>
              <c:numCache>
                <c:formatCode>0</c:formatCode>
                <c:ptCount val="6"/>
                <c:pt idx="0">
                  <c:v>1.6412888488593642</c:v>
                </c:pt>
                <c:pt idx="1">
                  <c:v>72.453420144917061</c:v>
                </c:pt>
                <c:pt idx="2">
                  <c:v>1.057002709043128</c:v>
                </c:pt>
                <c:pt idx="3">
                  <c:v>0.65831334305087252</c:v>
                </c:pt>
                <c:pt idx="4">
                  <c:v>23.166813252279422</c:v>
                </c:pt>
                <c:pt idx="5">
                  <c:v>1.0231617018501513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57486555451226"/>
          <c:y val="0.25621243706560992"/>
          <c:w val="0.33786961101497626"/>
          <c:h val="0.7019411360261506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</a:t>
            </a:r>
            <a:r>
              <a:rPr lang="es-ES" sz="1050" baseline="0"/>
              <a:t> Vehicular del Transporte Terrestre de Pasajeros, </a:t>
            </a:r>
          </a:p>
          <a:p>
            <a:pPr>
              <a:defRPr lang="es-ES" sz="1050"/>
            </a:pPr>
            <a:r>
              <a:rPr lang="es-ES" sz="1050" baseline="0"/>
              <a:t>excepto por Ferrocarril </a:t>
            </a:r>
          </a:p>
          <a:p>
            <a:pPr>
              <a:defRPr lang="es-ES" sz="1050"/>
            </a:pPr>
            <a:r>
              <a:rPr lang="es-ES" sz="1050" b="1" i="0" u="none" strike="noStrike" baseline="0"/>
              <a:t>Participación  </a:t>
            </a:r>
            <a:r>
              <a:rPr lang="es-ES" sz="1050" baseline="0"/>
              <a:t>por Clase de Vehículo 2014</a:t>
            </a:r>
            <a:endParaRPr lang="es-ES" sz="1050"/>
          </a:p>
        </c:rich>
      </c:tx>
      <c:layout>
        <c:manualLayout>
          <c:xMode val="edge"/>
          <c:yMode val="edge"/>
          <c:x val="0.14112510936132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4166666666666669E-2"/>
          <c:y val="0.2638888888888889"/>
          <c:w val="0.41666666666666669"/>
          <c:h val="0.69444444444444442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2"/>
            <c:spPr>
              <a:solidFill>
                <a:schemeClr val="accent3"/>
              </a:solidFill>
            </c:spPr>
          </c:dPt>
          <c:dPt>
            <c:idx val="1"/>
            <c:bubble3D val="0"/>
            <c:explosion val="11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0"/>
            <c:spPr>
              <a:solidFill>
                <a:schemeClr val="bg1">
                  <a:lumMod val="65000"/>
                </a:schemeClr>
              </a:solidFill>
            </c:spPr>
          </c:dPt>
          <c:dPt>
            <c:idx val="3"/>
            <c:bubble3D val="0"/>
            <c:explosion val="6"/>
            <c:spPr>
              <a:solidFill>
                <a:srgbClr val="7030A0"/>
              </a:solidFill>
              <a:ln>
                <a:solidFill>
                  <a:srgbClr val="7030A0">
                    <a:alpha val="96000"/>
                  </a:srgbClr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1100" b="1"/>
                      <a:t>85.6%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100" b="1"/>
                      <a:t>10%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8589457567804025E-2"/>
                  <c:y val="0.10113298337707786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3.8%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2451268591426073"/>
                  <c:y val="-2.9655511811023622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0.2%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4467629046369203E-2"/>
                  <c:y val="4.7896252551764364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0.5%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'2.1.2'!$A$7:$A$11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 o Microbús                 </c:v>
                </c:pt>
              </c:strCache>
            </c:strRef>
          </c:cat>
          <c:val>
            <c:numRef>
              <c:f>'2.1.2'!$C$7:$C$11</c:f>
              <c:numCache>
                <c:formatCode>#,##0.0</c:formatCode>
                <c:ptCount val="5"/>
                <c:pt idx="0">
                  <c:v>85.576559546313803</c:v>
                </c:pt>
                <c:pt idx="1">
                  <c:v>9.9516908212560384</c:v>
                </c:pt>
                <c:pt idx="2">
                  <c:v>3.808023524469649</c:v>
                </c:pt>
                <c:pt idx="3">
                  <c:v>0.15963032976265493</c:v>
                </c:pt>
                <c:pt idx="4">
                  <c:v>0.50409577819785756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055555555555554"/>
          <c:y val="0.42496609798775153"/>
          <c:w val="0.34166666666666667"/>
          <c:h val="0.43267898804316129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Tráfico</a:t>
            </a:r>
            <a:r>
              <a:rPr lang="en-US" baseline="0"/>
              <a:t> de Pasajeros-Km 2014 </a:t>
            </a:r>
            <a:endParaRPr lang="en-US"/>
          </a:p>
        </c:rich>
      </c:tx>
      <c:layout>
        <c:manualLayout>
          <c:xMode val="edge"/>
          <c:yMode val="edge"/>
          <c:x val="0.20914612326410453"/>
          <c:y val="1.99377203974180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658527187549051E-2"/>
          <c:y val="0.24959525566296245"/>
          <c:w val="0.49235787799932429"/>
          <c:h val="0.6288684232422252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explosion val="10"/>
            <c:spPr>
              <a:solidFill>
                <a:schemeClr val="accent3"/>
              </a:solidFill>
            </c:spPr>
          </c:dPt>
          <c:dPt>
            <c:idx val="2"/>
            <c:bubble3D val="0"/>
            <c:explosion val="8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rgbClr val="7030A0"/>
              </a:solidFill>
            </c:spPr>
          </c:dPt>
          <c:dPt>
            <c:idx val="4"/>
            <c:bubble3D val="0"/>
            <c:explosion val="6"/>
            <c:spPr>
              <a:solidFill>
                <a:schemeClr val="accent6"/>
              </a:solidFill>
            </c:spPr>
          </c:dPt>
          <c:dPt>
            <c:idx val="5"/>
            <c:bubble3D val="0"/>
            <c:explosion val="17"/>
            <c:spPr>
              <a:solidFill>
                <a:schemeClr val="accent2"/>
              </a:solidFill>
            </c:spPr>
          </c:dPt>
          <c:dLbls>
            <c:dLbl>
              <c:idx val="1"/>
              <c:layout>
                <c:manualLayout>
                  <c:x val="-0.13216949070561418"/>
                  <c:y val="-0.140400805860786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9209162519455106E-3"/>
                  <c:y val="6.56044699747953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0973335284480066E-3"/>
                  <c:y val="-8.70752990201311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0.5%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'2.4.1'!$A$10:$A$15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 </c:v>
                </c:pt>
                <c:pt idx="4">
                  <c:v>Primera </c:v>
                </c:pt>
                <c:pt idx="5">
                  <c:v>Transportación terrestre de pasajeros de y hacia puertos y aeropuertos</c:v>
                </c:pt>
              </c:strCache>
            </c:strRef>
          </c:cat>
          <c:val>
            <c:numRef>
              <c:f>'2.4.1'!$E$10:$E$15</c:f>
              <c:numCache>
                <c:formatCode>0.0</c:formatCode>
                <c:ptCount val="6"/>
                <c:pt idx="0">
                  <c:v>1.9028859270913201</c:v>
                </c:pt>
                <c:pt idx="1">
                  <c:v>68.761657721529076</c:v>
                </c:pt>
                <c:pt idx="2">
                  <c:v>1.2243881127585212</c:v>
                </c:pt>
                <c:pt idx="3">
                  <c:v>0.41727324325131687</c:v>
                </c:pt>
                <c:pt idx="4">
                  <c:v>27.297810847680406</c:v>
                </c:pt>
                <c:pt idx="5">
                  <c:v>0.39598414768936641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845664703632699"/>
          <c:y val="0.2183513157355568"/>
          <c:w val="0.29951206201784447"/>
          <c:h val="0.70627501839391216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Vehícular por Tipo de Combustible 2014</a:t>
            </a:r>
            <a:endParaRPr lang="es-ES" sz="1200"/>
          </a:p>
        </c:rich>
      </c:tx>
      <c:layout>
        <c:manualLayout>
          <c:xMode val="edge"/>
          <c:yMode val="edge"/>
          <c:x val="0.2207014242523807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118576736672766E-2"/>
          <c:y val="0.12121212121212122"/>
          <c:w val="0.89252370326424257"/>
          <c:h val="0.639208780720591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'2.1.3'!$B$6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'2.1.3'!$G$8:$G$39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'2.1.3'!$B$8:$B$39</c:f>
              <c:numCache>
                <c:formatCode>#,##0</c:formatCode>
                <c:ptCount val="32"/>
                <c:pt idx="0">
                  <c:v>179</c:v>
                </c:pt>
                <c:pt idx="1">
                  <c:v>337</c:v>
                </c:pt>
                <c:pt idx="2">
                  <c:v>243</c:v>
                </c:pt>
                <c:pt idx="3">
                  <c:v>167</c:v>
                </c:pt>
                <c:pt idx="4">
                  <c:v>700</c:v>
                </c:pt>
                <c:pt idx="5">
                  <c:v>233</c:v>
                </c:pt>
                <c:pt idx="6">
                  <c:v>745</c:v>
                </c:pt>
                <c:pt idx="7">
                  <c:v>44</c:v>
                </c:pt>
                <c:pt idx="8">
                  <c:v>14497</c:v>
                </c:pt>
                <c:pt idx="9">
                  <c:v>240</c:v>
                </c:pt>
                <c:pt idx="10">
                  <c:v>2497</c:v>
                </c:pt>
                <c:pt idx="11">
                  <c:v>2814</c:v>
                </c:pt>
                <c:pt idx="12">
                  <c:v>151</c:v>
                </c:pt>
                <c:pt idx="13">
                  <c:v>848</c:v>
                </c:pt>
                <c:pt idx="14">
                  <c:v>2218</c:v>
                </c:pt>
                <c:pt idx="15">
                  <c:v>1113</c:v>
                </c:pt>
                <c:pt idx="16">
                  <c:v>555</c:v>
                </c:pt>
                <c:pt idx="17">
                  <c:v>246</c:v>
                </c:pt>
                <c:pt idx="18">
                  <c:v>991</c:v>
                </c:pt>
                <c:pt idx="19">
                  <c:v>857</c:v>
                </c:pt>
                <c:pt idx="20">
                  <c:v>1932</c:v>
                </c:pt>
                <c:pt idx="21">
                  <c:v>2498</c:v>
                </c:pt>
                <c:pt idx="22">
                  <c:v>138</c:v>
                </c:pt>
                <c:pt idx="23">
                  <c:v>732</c:v>
                </c:pt>
                <c:pt idx="24">
                  <c:v>726</c:v>
                </c:pt>
                <c:pt idx="25">
                  <c:v>461</c:v>
                </c:pt>
                <c:pt idx="26">
                  <c:v>606</c:v>
                </c:pt>
                <c:pt idx="27">
                  <c:v>817</c:v>
                </c:pt>
                <c:pt idx="28">
                  <c:v>1009</c:v>
                </c:pt>
                <c:pt idx="29">
                  <c:v>2086</c:v>
                </c:pt>
                <c:pt idx="30">
                  <c:v>371</c:v>
                </c:pt>
                <c:pt idx="31">
                  <c:v>114</c:v>
                </c:pt>
              </c:numCache>
            </c:numRef>
          </c:val>
        </c:ser>
        <c:ser>
          <c:idx val="1"/>
          <c:order val="1"/>
          <c:tx>
            <c:strRef>
              <c:f>'2.1.3'!$C$6</c:f>
              <c:strCache>
                <c:ptCount val="1"/>
                <c:pt idx="0">
                  <c:v>Gasolina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'2.1.3'!$G$8:$G$39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'2.1.3'!$C$8:$C$39</c:f>
              <c:numCache>
                <c:formatCode>#,##0</c:formatCode>
                <c:ptCount val="32"/>
                <c:pt idx="0">
                  <c:v>53</c:v>
                </c:pt>
                <c:pt idx="1">
                  <c:v>384</c:v>
                </c:pt>
                <c:pt idx="2">
                  <c:v>175</c:v>
                </c:pt>
                <c:pt idx="3">
                  <c:v>48</c:v>
                </c:pt>
                <c:pt idx="4">
                  <c:v>464</c:v>
                </c:pt>
                <c:pt idx="5">
                  <c:v>116</c:v>
                </c:pt>
                <c:pt idx="6">
                  <c:v>99</c:v>
                </c:pt>
                <c:pt idx="7">
                  <c:v>44</c:v>
                </c:pt>
                <c:pt idx="8">
                  <c:v>1482</c:v>
                </c:pt>
                <c:pt idx="9">
                  <c:v>15</c:v>
                </c:pt>
                <c:pt idx="10">
                  <c:v>127</c:v>
                </c:pt>
                <c:pt idx="11">
                  <c:v>77</c:v>
                </c:pt>
                <c:pt idx="12">
                  <c:v>164</c:v>
                </c:pt>
                <c:pt idx="13">
                  <c:v>0</c:v>
                </c:pt>
                <c:pt idx="14">
                  <c:v>972</c:v>
                </c:pt>
                <c:pt idx="15">
                  <c:v>84</c:v>
                </c:pt>
                <c:pt idx="16">
                  <c:v>15</c:v>
                </c:pt>
                <c:pt idx="17">
                  <c:v>21</c:v>
                </c:pt>
                <c:pt idx="18">
                  <c:v>893</c:v>
                </c:pt>
                <c:pt idx="19">
                  <c:v>108</c:v>
                </c:pt>
                <c:pt idx="20">
                  <c:v>51</c:v>
                </c:pt>
                <c:pt idx="21">
                  <c:v>51</c:v>
                </c:pt>
                <c:pt idx="22">
                  <c:v>341</c:v>
                </c:pt>
                <c:pt idx="23">
                  <c:v>29</c:v>
                </c:pt>
                <c:pt idx="24">
                  <c:v>193</c:v>
                </c:pt>
                <c:pt idx="25">
                  <c:v>73</c:v>
                </c:pt>
                <c:pt idx="26">
                  <c:v>70</c:v>
                </c:pt>
                <c:pt idx="27">
                  <c:v>91</c:v>
                </c:pt>
                <c:pt idx="28">
                  <c:v>7</c:v>
                </c:pt>
                <c:pt idx="29">
                  <c:v>74</c:v>
                </c:pt>
                <c:pt idx="30">
                  <c:v>76</c:v>
                </c:pt>
                <c:pt idx="3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584128"/>
        <c:axId val="87590016"/>
      </c:barChart>
      <c:catAx>
        <c:axId val="87584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7590016"/>
        <c:crosses val="autoZero"/>
        <c:auto val="1"/>
        <c:lblAlgn val="ctr"/>
        <c:lblOffset val="100"/>
        <c:noMultiLvlLbl val="0"/>
      </c:catAx>
      <c:valAx>
        <c:axId val="87590016"/>
        <c:scaling>
          <c:orientation val="minMax"/>
          <c:max val="18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7584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173285933473218"/>
          <c:y val="0.9269377236936297"/>
          <c:w val="0.21294119887632137"/>
          <c:h val="7.306227630637081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Vehicular por Clase de Vehículo 2014</a:t>
            </a:r>
            <a:endParaRPr lang="es-ES" sz="1200"/>
          </a:p>
        </c:rich>
      </c:tx>
      <c:layout>
        <c:manualLayout>
          <c:xMode val="edge"/>
          <c:yMode val="edge"/>
          <c:x val="0.2125474746325107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37897529356523E-2"/>
          <c:y val="0.12088274012477412"/>
          <c:w val="0.8816400839201276"/>
          <c:h val="0.643703649193383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'2.1.4'!$B$5</c:f>
              <c:strCache>
                <c:ptCount val="1"/>
                <c:pt idx="0">
                  <c:v>Autobús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'2.1.4'!$B$7:$B$38</c:f>
              <c:numCache>
                <c:formatCode>#,##0</c:formatCode>
                <c:ptCount val="32"/>
                <c:pt idx="0">
                  <c:v>179</c:v>
                </c:pt>
                <c:pt idx="1">
                  <c:v>399</c:v>
                </c:pt>
                <c:pt idx="2">
                  <c:v>222</c:v>
                </c:pt>
                <c:pt idx="3">
                  <c:v>157</c:v>
                </c:pt>
                <c:pt idx="4">
                  <c:v>674</c:v>
                </c:pt>
                <c:pt idx="5">
                  <c:v>243</c:v>
                </c:pt>
                <c:pt idx="6">
                  <c:v>745</c:v>
                </c:pt>
                <c:pt idx="7">
                  <c:v>44</c:v>
                </c:pt>
                <c:pt idx="8">
                  <c:v>14282</c:v>
                </c:pt>
                <c:pt idx="9">
                  <c:v>239</c:v>
                </c:pt>
                <c:pt idx="10">
                  <c:v>2440</c:v>
                </c:pt>
                <c:pt idx="11">
                  <c:v>2820</c:v>
                </c:pt>
                <c:pt idx="12">
                  <c:v>137</c:v>
                </c:pt>
                <c:pt idx="13">
                  <c:v>848</c:v>
                </c:pt>
                <c:pt idx="14">
                  <c:v>2206</c:v>
                </c:pt>
                <c:pt idx="15">
                  <c:v>1121</c:v>
                </c:pt>
                <c:pt idx="16">
                  <c:v>552</c:v>
                </c:pt>
                <c:pt idx="17">
                  <c:v>245</c:v>
                </c:pt>
                <c:pt idx="18">
                  <c:v>983</c:v>
                </c:pt>
                <c:pt idx="19">
                  <c:v>844</c:v>
                </c:pt>
                <c:pt idx="20">
                  <c:v>1933</c:v>
                </c:pt>
                <c:pt idx="21">
                  <c:v>2495</c:v>
                </c:pt>
                <c:pt idx="22">
                  <c:v>49</c:v>
                </c:pt>
                <c:pt idx="23">
                  <c:v>730</c:v>
                </c:pt>
                <c:pt idx="24">
                  <c:v>721</c:v>
                </c:pt>
                <c:pt idx="25">
                  <c:v>452</c:v>
                </c:pt>
                <c:pt idx="26">
                  <c:v>600</c:v>
                </c:pt>
                <c:pt idx="27">
                  <c:v>817</c:v>
                </c:pt>
                <c:pt idx="28">
                  <c:v>997</c:v>
                </c:pt>
                <c:pt idx="29">
                  <c:v>2087</c:v>
                </c:pt>
                <c:pt idx="30">
                  <c:v>369</c:v>
                </c:pt>
                <c:pt idx="31">
                  <c:v>113</c:v>
                </c:pt>
              </c:numCache>
            </c:numRef>
          </c:val>
        </c:ser>
        <c:ser>
          <c:idx val="1"/>
          <c:order val="1"/>
          <c:tx>
            <c:strRef>
              <c:f>'2.1.4'!$C$5</c:f>
              <c:strCache>
                <c:ptCount val="1"/>
                <c:pt idx="0">
                  <c:v>Automóvil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'2.1.4'!$C$7:$C$38</c:f>
              <c:numCache>
                <c:formatCode>#,##0</c:formatCode>
                <c:ptCount val="32"/>
                <c:pt idx="0">
                  <c:v>50</c:v>
                </c:pt>
                <c:pt idx="1">
                  <c:v>209</c:v>
                </c:pt>
                <c:pt idx="2">
                  <c:v>53</c:v>
                </c:pt>
                <c:pt idx="3">
                  <c:v>36</c:v>
                </c:pt>
                <c:pt idx="4">
                  <c:v>137</c:v>
                </c:pt>
                <c:pt idx="5">
                  <c:v>92</c:v>
                </c:pt>
                <c:pt idx="6">
                  <c:v>90</c:v>
                </c:pt>
                <c:pt idx="7">
                  <c:v>34</c:v>
                </c:pt>
                <c:pt idx="8">
                  <c:v>1219</c:v>
                </c:pt>
                <c:pt idx="9">
                  <c:v>11</c:v>
                </c:pt>
                <c:pt idx="10">
                  <c:v>119</c:v>
                </c:pt>
                <c:pt idx="11">
                  <c:v>64</c:v>
                </c:pt>
                <c:pt idx="12">
                  <c:v>113</c:v>
                </c:pt>
                <c:pt idx="13">
                  <c:v>0</c:v>
                </c:pt>
                <c:pt idx="14">
                  <c:v>764</c:v>
                </c:pt>
                <c:pt idx="15">
                  <c:v>73</c:v>
                </c:pt>
                <c:pt idx="16">
                  <c:v>12</c:v>
                </c:pt>
                <c:pt idx="17">
                  <c:v>22</c:v>
                </c:pt>
                <c:pt idx="18">
                  <c:v>831</c:v>
                </c:pt>
                <c:pt idx="19">
                  <c:v>45</c:v>
                </c:pt>
                <c:pt idx="20">
                  <c:v>41</c:v>
                </c:pt>
                <c:pt idx="21">
                  <c:v>49</c:v>
                </c:pt>
                <c:pt idx="22">
                  <c:v>132</c:v>
                </c:pt>
                <c:pt idx="23">
                  <c:v>27</c:v>
                </c:pt>
                <c:pt idx="24">
                  <c:v>159</c:v>
                </c:pt>
                <c:pt idx="25">
                  <c:v>63</c:v>
                </c:pt>
                <c:pt idx="26">
                  <c:v>62</c:v>
                </c:pt>
                <c:pt idx="27">
                  <c:v>82</c:v>
                </c:pt>
                <c:pt idx="28">
                  <c:v>0</c:v>
                </c:pt>
                <c:pt idx="29">
                  <c:v>66</c:v>
                </c:pt>
                <c:pt idx="30">
                  <c:v>59</c:v>
                </c:pt>
                <c:pt idx="31">
                  <c:v>24</c:v>
                </c:pt>
              </c:numCache>
            </c:numRef>
          </c:val>
        </c:ser>
        <c:ser>
          <c:idx val="2"/>
          <c:order val="2"/>
          <c:tx>
            <c:strRef>
              <c:f>'2.1.4'!$D$5</c:f>
              <c:strCache>
                <c:ptCount val="1"/>
                <c:pt idx="0">
                  <c:v>Camioneta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rgbClr val="F79646"/>
              </a:solidFill>
            </a:ln>
          </c:spPr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'2.1.4'!$D$7:$D$38</c:f>
              <c:numCache>
                <c:formatCode>#,##0</c:formatCode>
                <c:ptCount val="32"/>
                <c:pt idx="0">
                  <c:v>3</c:v>
                </c:pt>
                <c:pt idx="1">
                  <c:v>89</c:v>
                </c:pt>
                <c:pt idx="2">
                  <c:v>143</c:v>
                </c:pt>
                <c:pt idx="3">
                  <c:v>22</c:v>
                </c:pt>
                <c:pt idx="4">
                  <c:v>240</c:v>
                </c:pt>
                <c:pt idx="5">
                  <c:v>14</c:v>
                </c:pt>
                <c:pt idx="6">
                  <c:v>9</c:v>
                </c:pt>
                <c:pt idx="7">
                  <c:v>10</c:v>
                </c:pt>
                <c:pt idx="8">
                  <c:v>405</c:v>
                </c:pt>
                <c:pt idx="9">
                  <c:v>5</c:v>
                </c:pt>
                <c:pt idx="10">
                  <c:v>59</c:v>
                </c:pt>
                <c:pt idx="11">
                  <c:v>14</c:v>
                </c:pt>
                <c:pt idx="12">
                  <c:v>62</c:v>
                </c:pt>
                <c:pt idx="13">
                  <c:v>0</c:v>
                </c:pt>
                <c:pt idx="14">
                  <c:v>210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70</c:v>
                </c:pt>
                <c:pt idx="19">
                  <c:v>44</c:v>
                </c:pt>
                <c:pt idx="20">
                  <c:v>7</c:v>
                </c:pt>
                <c:pt idx="21">
                  <c:v>6</c:v>
                </c:pt>
                <c:pt idx="22">
                  <c:v>288</c:v>
                </c:pt>
                <c:pt idx="23">
                  <c:v>4</c:v>
                </c:pt>
                <c:pt idx="24">
                  <c:v>39</c:v>
                </c:pt>
                <c:pt idx="25">
                  <c:v>19</c:v>
                </c:pt>
                <c:pt idx="26">
                  <c:v>4</c:v>
                </c:pt>
                <c:pt idx="27">
                  <c:v>9</c:v>
                </c:pt>
                <c:pt idx="28">
                  <c:v>0</c:v>
                </c:pt>
                <c:pt idx="29">
                  <c:v>9</c:v>
                </c:pt>
                <c:pt idx="30">
                  <c:v>19</c:v>
                </c:pt>
                <c:pt idx="31">
                  <c:v>4</c:v>
                </c:pt>
              </c:numCache>
            </c:numRef>
          </c:val>
        </c:ser>
        <c:ser>
          <c:idx val="3"/>
          <c:order val="3"/>
          <c:tx>
            <c:strRef>
              <c:f>'2.1.4'!$E$5</c:f>
              <c:strCache>
                <c:ptCount val="1"/>
                <c:pt idx="0">
                  <c:v>Midibús</c:v>
                </c:pt>
              </c:strCache>
            </c:strRef>
          </c:tx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'2.1.4'!$E$7:$E$38</c:f>
              <c:numCache>
                <c:formatCode>#,##0</c:formatCode>
                <c:ptCount val="32"/>
                <c:pt idx="0">
                  <c:v>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17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</c:ser>
        <c:ser>
          <c:idx val="4"/>
          <c:order val="4"/>
          <c:tx>
            <c:strRef>
              <c:f>'2.1.4'!$F$5</c:f>
              <c:strCache>
                <c:ptCount val="1"/>
                <c:pt idx="0">
                  <c:v>Minibús</c:v>
                </c:pt>
              </c:strCache>
            </c:strRef>
          </c:tx>
          <c:invertIfNegative val="0"/>
          <c:cat>
            <c:strRef>
              <c:f>'2.1.4'!$H$7:$H$38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'2.1.4'!$F$7:$F$38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75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33</c:v>
                </c:pt>
                <c:pt idx="20">
                  <c:v>3</c:v>
                </c:pt>
                <c:pt idx="21">
                  <c:v>0</c:v>
                </c:pt>
                <c:pt idx="22">
                  <c:v>11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914368"/>
        <c:axId val="87915904"/>
      </c:barChart>
      <c:catAx>
        <c:axId val="87914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7915904"/>
        <c:crosses val="autoZero"/>
        <c:auto val="1"/>
        <c:lblAlgn val="ctr"/>
        <c:lblOffset val="100"/>
        <c:noMultiLvlLbl val="0"/>
      </c:catAx>
      <c:valAx>
        <c:axId val="87915904"/>
        <c:scaling>
          <c:orientation val="minMax"/>
          <c:max val="18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7914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674655651768994"/>
          <c:y val="0.92488924865700195"/>
          <c:w val="0.59048062385524747"/>
          <c:h val="7.5110751342998133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 Vehicular del Transporte Terrestre de Pasajeros,</a:t>
            </a:r>
          </a:p>
          <a:p>
            <a:pPr>
              <a:defRPr lang="es-ES" sz="1050"/>
            </a:pPr>
            <a:r>
              <a:rPr lang="es-ES" sz="1050"/>
              <a:t> excepto por Ferrocarril </a:t>
            </a:r>
          </a:p>
          <a:p>
            <a:pPr>
              <a:defRPr lang="es-ES" sz="1050"/>
            </a:pPr>
            <a:r>
              <a:rPr lang="es-ES" sz="1050"/>
              <a:t>Participación por Clase de Vehiculo 2014</a:t>
            </a:r>
          </a:p>
        </c:rich>
      </c:tx>
      <c:layout>
        <c:manualLayout>
          <c:xMode val="edge"/>
          <c:yMode val="edge"/>
          <c:x val="0.1424028871391078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139545056868008E-2"/>
          <c:y val="0.28703703703703703"/>
          <c:w val="0.42777777777777776"/>
          <c:h val="0.7129629629629629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explosion val="23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explosion val="21"/>
            <c:spPr>
              <a:solidFill>
                <a:schemeClr val="accent6"/>
              </a:solidFill>
            </c:spPr>
          </c:dPt>
          <c:dPt>
            <c:idx val="3"/>
            <c:bubble3D val="0"/>
            <c:explosion val="15"/>
            <c:spPr>
              <a:solidFill>
                <a:srgbClr val="7030A0"/>
              </a:solidFill>
              <a:ln w="15875">
                <a:solidFill>
                  <a:srgbClr val="7030A0"/>
                </a:solidFill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1100" b="1"/>
                      <a:t>85.6%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100" b="1"/>
                      <a:t>10%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047681539807525E-2"/>
                  <c:y val="0.1067242636337124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3.8%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0082677165354327E-2"/>
                  <c:y val="-1.6837270341207349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0.2%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100" b="1"/>
                      <a:t>0.5%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'2.1.4'!$B$5:$F$5</c:f>
              <c:strCache>
                <c:ptCount val="5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  <c:pt idx="3">
                  <c:v>Midibús</c:v>
                </c:pt>
                <c:pt idx="4">
                  <c:v>Minibús</c:v>
                </c:pt>
              </c:strCache>
            </c:strRef>
          </c:cat>
          <c:val>
            <c:numRef>
              <c:f>'2.1.4'!$B$41:$F$41</c:f>
              <c:numCache>
                <c:formatCode>0.0</c:formatCode>
                <c:ptCount val="5"/>
                <c:pt idx="0">
                  <c:v>85.576559546313803</c:v>
                </c:pt>
                <c:pt idx="1">
                  <c:v>9.9516908212560384</c:v>
                </c:pt>
                <c:pt idx="2">
                  <c:v>3.8080235244696494</c:v>
                </c:pt>
                <c:pt idx="3">
                  <c:v>0.1596303297626549</c:v>
                </c:pt>
                <c:pt idx="4">
                  <c:v>0.50409577819785756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23709536307953"/>
          <c:y val="0.32311424613589967"/>
          <c:w val="0.17998097112860892"/>
          <c:h val="0.43267898804316129"/>
        </c:manualLayout>
      </c:layout>
      <c:overlay val="1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aseline="0"/>
              <a:t>Parque Vehicular Transporte Terrestre de Pasajeros, </a:t>
            </a:r>
          </a:p>
          <a:p>
            <a:pPr>
              <a:defRPr lang="es-ES" sz="1050"/>
            </a:pPr>
            <a:r>
              <a:rPr lang="es-ES" sz="1050" baseline="0"/>
              <a:t>excepto por Ferrocarril </a:t>
            </a:r>
          </a:p>
          <a:p>
            <a:pPr>
              <a:defRPr lang="es-ES" sz="1050"/>
            </a:pPr>
            <a:r>
              <a:rPr lang="es-ES" sz="1050" baseline="0"/>
              <a:t>Participación por Modalidad de Servicio 2014</a:t>
            </a:r>
          </a:p>
          <a:p>
            <a:pPr>
              <a:defRPr lang="es-ES" sz="1050"/>
            </a:pPr>
            <a:endParaRPr lang="es-ES" sz="1050"/>
          </a:p>
        </c:rich>
      </c:tx>
      <c:layout>
        <c:manualLayout>
          <c:xMode val="edge"/>
          <c:yMode val="edge"/>
          <c:x val="0.173541557305336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9563210848643904E-2"/>
          <c:y val="0.25925925925925924"/>
          <c:w val="0.43333333333333335"/>
          <c:h val="0.72222222222222221"/>
        </c:manualLayout>
      </c:layout>
      <c:pieChart>
        <c:varyColors val="1"/>
        <c:ser>
          <c:idx val="0"/>
          <c:order val="0"/>
          <c:explosion val="4"/>
          <c:dPt>
            <c:idx val="0"/>
            <c:bubble3D val="0"/>
            <c:explosion val="17"/>
            <c:spPr>
              <a:solidFill>
                <a:schemeClr val="accent5"/>
              </a:solidFill>
            </c:spPr>
          </c:dPt>
          <c:dPt>
            <c:idx val="1"/>
            <c:bubble3D val="0"/>
            <c:explosion val="11"/>
            <c:spPr>
              <a:solidFill>
                <a:schemeClr val="accent3"/>
              </a:solidFill>
            </c:spPr>
          </c:dPt>
          <c:dPt>
            <c:idx val="2"/>
            <c:bubble3D val="0"/>
            <c:explosion val="18"/>
            <c:spPr>
              <a:solidFill>
                <a:schemeClr val="accent2"/>
              </a:solidFill>
            </c:spPr>
          </c:dPt>
          <c:dPt>
            <c:idx val="3"/>
            <c:bubble3D val="0"/>
            <c:explosion val="17"/>
            <c:spPr>
              <a:solidFill>
                <a:srgbClr val="7030A0"/>
              </a:solidFill>
              <a:ln w="15875">
                <a:solidFill>
                  <a:srgbClr val="7030A0"/>
                </a:solidFill>
              </a:ln>
            </c:spPr>
          </c:dPt>
          <c:dPt>
            <c:idx val="4"/>
            <c:bubble3D val="0"/>
            <c:explosion val="12"/>
            <c:spPr>
              <a:solidFill>
                <a:schemeClr val="accent6"/>
              </a:solidFill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-2.3886701662292212E-3"/>
                  <c:y val="8.5099518810148725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2.7%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100" b="1"/>
                      <a:t>61.6%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9849300087489061E-2"/>
                  <c:y val="1.514472149314669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0.8%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646544181977252E-3"/>
                  <c:y val="-7.1532152230971133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0.2%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100" b="1"/>
                      <a:t>21.1%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1100" b="1"/>
                      <a:t>13.5%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'2.1.5'!$B$5:$G$5</c:f>
              <c:strCache>
                <c:ptCount val="6"/>
                <c:pt idx="0">
                  <c:v>De Lujo</c:v>
                </c:pt>
                <c:pt idx="1">
                  <c:v>Económico</c:v>
                </c:pt>
                <c:pt idx="2">
                  <c:v>Ejecutivo</c:v>
                </c:pt>
                <c:pt idx="3">
                  <c:v>Mixto</c:v>
                </c:pt>
                <c:pt idx="4">
                  <c:v>Primera</c:v>
                </c:pt>
                <c:pt idx="5">
                  <c:v>TPPA</c:v>
                </c:pt>
              </c:strCache>
            </c:strRef>
          </c:cat>
          <c:val>
            <c:numRef>
              <c:f>'2.1.5'!$B$41:$G$41</c:f>
              <c:numCache>
                <c:formatCode>0.0</c:formatCode>
                <c:ptCount val="6"/>
                <c:pt idx="0">
                  <c:v>2.6885108170552403</c:v>
                </c:pt>
                <c:pt idx="1">
                  <c:v>61.604704893929849</c:v>
                </c:pt>
                <c:pt idx="2">
                  <c:v>0.84436042848141146</c:v>
                </c:pt>
                <c:pt idx="3">
                  <c:v>0.21424070573408949</c:v>
                </c:pt>
                <c:pt idx="4">
                  <c:v>21.148918294475951</c:v>
                </c:pt>
                <c:pt idx="5">
                  <c:v>13.499264860323461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57930883639545"/>
          <c:y val="0.30459572761738118"/>
          <c:w val="0.20365135608048995"/>
          <c:h val="0.50654892096821236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Parque Vehicular por Modalidad de Servicio 2014</a:t>
            </a:r>
          </a:p>
        </c:rich>
      </c:tx>
      <c:layout>
        <c:manualLayout>
          <c:xMode val="edge"/>
          <c:yMode val="edge"/>
          <c:x val="0.207574870448886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483646274984813E-2"/>
          <c:y val="0.13593721925698884"/>
          <c:w val="0.88701208022073763"/>
          <c:h val="0.635530659338724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'2.1.5'!$B$5</c:f>
              <c:strCache>
                <c:ptCount val="1"/>
                <c:pt idx="0">
                  <c:v>De Lujo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'2.1.5'!$B$7:$B$38</c:f>
              <c:numCache>
                <c:formatCode>#,##0</c:formatCode>
                <c:ptCount val="32"/>
                <c:pt idx="0">
                  <c:v>0</c:v>
                </c:pt>
                <c:pt idx="1">
                  <c:v>17</c:v>
                </c:pt>
                <c:pt idx="2">
                  <c:v>5</c:v>
                </c:pt>
                <c:pt idx="3">
                  <c:v>0</c:v>
                </c:pt>
                <c:pt idx="4">
                  <c:v>29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1031</c:v>
                </c:pt>
                <c:pt idx="9">
                  <c:v>0</c:v>
                </c:pt>
                <c:pt idx="10">
                  <c:v>22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58</c:v>
                </c:pt>
                <c:pt idx="16">
                  <c:v>0</c:v>
                </c:pt>
                <c:pt idx="17">
                  <c:v>0</c:v>
                </c:pt>
                <c:pt idx="18">
                  <c:v>27</c:v>
                </c:pt>
                <c:pt idx="19">
                  <c:v>0</c:v>
                </c:pt>
                <c:pt idx="20">
                  <c:v>34</c:v>
                </c:pt>
                <c:pt idx="21">
                  <c:v>25</c:v>
                </c:pt>
                <c:pt idx="22">
                  <c:v>0</c:v>
                </c:pt>
                <c:pt idx="23">
                  <c:v>23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'2.1.5'!$C$5</c:f>
              <c:strCache>
                <c:ptCount val="1"/>
                <c:pt idx="0">
                  <c:v>Económico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'2.1.5'!$C$7:$C$38</c:f>
              <c:numCache>
                <c:formatCode>#,##0</c:formatCode>
                <c:ptCount val="32"/>
                <c:pt idx="0">
                  <c:v>179</c:v>
                </c:pt>
                <c:pt idx="1">
                  <c:v>302</c:v>
                </c:pt>
                <c:pt idx="2">
                  <c:v>213</c:v>
                </c:pt>
                <c:pt idx="3">
                  <c:v>166</c:v>
                </c:pt>
                <c:pt idx="4">
                  <c:v>909</c:v>
                </c:pt>
                <c:pt idx="5">
                  <c:v>141</c:v>
                </c:pt>
                <c:pt idx="6">
                  <c:v>659</c:v>
                </c:pt>
                <c:pt idx="7">
                  <c:v>44</c:v>
                </c:pt>
                <c:pt idx="8">
                  <c:v>7995</c:v>
                </c:pt>
                <c:pt idx="9">
                  <c:v>238</c:v>
                </c:pt>
                <c:pt idx="10">
                  <c:v>2332</c:v>
                </c:pt>
                <c:pt idx="11">
                  <c:v>1806</c:v>
                </c:pt>
                <c:pt idx="12">
                  <c:v>140</c:v>
                </c:pt>
                <c:pt idx="13">
                  <c:v>780</c:v>
                </c:pt>
                <c:pt idx="14">
                  <c:v>1990</c:v>
                </c:pt>
                <c:pt idx="15">
                  <c:v>1029</c:v>
                </c:pt>
                <c:pt idx="16">
                  <c:v>475</c:v>
                </c:pt>
                <c:pt idx="17">
                  <c:v>244</c:v>
                </c:pt>
                <c:pt idx="18">
                  <c:v>460</c:v>
                </c:pt>
                <c:pt idx="19">
                  <c:v>843</c:v>
                </c:pt>
                <c:pt idx="20">
                  <c:v>1761</c:v>
                </c:pt>
                <c:pt idx="21">
                  <c:v>751</c:v>
                </c:pt>
                <c:pt idx="22">
                  <c:v>52</c:v>
                </c:pt>
                <c:pt idx="23">
                  <c:v>547</c:v>
                </c:pt>
                <c:pt idx="24">
                  <c:v>701</c:v>
                </c:pt>
                <c:pt idx="25">
                  <c:v>390</c:v>
                </c:pt>
                <c:pt idx="26">
                  <c:v>606</c:v>
                </c:pt>
                <c:pt idx="27">
                  <c:v>341</c:v>
                </c:pt>
                <c:pt idx="28">
                  <c:v>732</c:v>
                </c:pt>
                <c:pt idx="29">
                  <c:v>2055</c:v>
                </c:pt>
                <c:pt idx="30">
                  <c:v>335</c:v>
                </c:pt>
                <c:pt idx="31">
                  <c:v>114</c:v>
                </c:pt>
              </c:numCache>
            </c:numRef>
          </c:val>
        </c:ser>
        <c:ser>
          <c:idx val="2"/>
          <c:order val="2"/>
          <c:tx>
            <c:strRef>
              <c:f>'2.1.5'!$D$5</c:f>
              <c:strCache>
                <c:ptCount val="1"/>
                <c:pt idx="0">
                  <c:v>Ejecutivo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'2.1.5'!$D$7:$D$38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319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9</c:v>
                </c:pt>
                <c:pt idx="21">
                  <c:v>49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'2.1.5'!$E$5</c:f>
              <c:strCache>
                <c:ptCount val="1"/>
                <c:pt idx="0">
                  <c:v>Mixto</c:v>
                </c:pt>
              </c:strCache>
            </c:strRef>
          </c:tx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'2.1.5'!$E$7:$E$38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19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11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9</c:v>
                </c:pt>
                <c:pt idx="24">
                  <c:v>8</c:v>
                </c:pt>
                <c:pt idx="25">
                  <c:v>0</c:v>
                </c:pt>
                <c:pt idx="26">
                  <c:v>3</c:v>
                </c:pt>
                <c:pt idx="27">
                  <c:v>12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'2.1.5'!$F$5</c:f>
              <c:strCache>
                <c:ptCount val="1"/>
                <c:pt idx="0">
                  <c:v>Primera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'2.1.5'!$F$7:$F$38</c:f>
              <c:numCache>
                <c:formatCode>#,##0</c:formatCode>
                <c:ptCount val="32"/>
                <c:pt idx="0">
                  <c:v>0</c:v>
                </c:pt>
                <c:pt idx="1">
                  <c:v>83</c:v>
                </c:pt>
                <c:pt idx="2">
                  <c:v>0</c:v>
                </c:pt>
                <c:pt idx="3">
                  <c:v>0</c:v>
                </c:pt>
                <c:pt idx="4">
                  <c:v>79</c:v>
                </c:pt>
                <c:pt idx="5">
                  <c:v>101</c:v>
                </c:pt>
                <c:pt idx="6">
                  <c:v>75</c:v>
                </c:pt>
                <c:pt idx="7">
                  <c:v>0</c:v>
                </c:pt>
                <c:pt idx="8">
                  <c:v>4968</c:v>
                </c:pt>
                <c:pt idx="9">
                  <c:v>0</c:v>
                </c:pt>
                <c:pt idx="10">
                  <c:v>90</c:v>
                </c:pt>
                <c:pt idx="11">
                  <c:v>976</c:v>
                </c:pt>
                <c:pt idx="12">
                  <c:v>0</c:v>
                </c:pt>
                <c:pt idx="13">
                  <c:v>67</c:v>
                </c:pt>
                <c:pt idx="14">
                  <c:v>216</c:v>
                </c:pt>
                <c:pt idx="15">
                  <c:v>20</c:v>
                </c:pt>
                <c:pt idx="16">
                  <c:v>80</c:v>
                </c:pt>
                <c:pt idx="17">
                  <c:v>0</c:v>
                </c:pt>
                <c:pt idx="18">
                  <c:v>481</c:v>
                </c:pt>
                <c:pt idx="19">
                  <c:v>33</c:v>
                </c:pt>
                <c:pt idx="20">
                  <c:v>114</c:v>
                </c:pt>
                <c:pt idx="21">
                  <c:v>1667</c:v>
                </c:pt>
                <c:pt idx="22">
                  <c:v>3</c:v>
                </c:pt>
                <c:pt idx="23">
                  <c:v>141</c:v>
                </c:pt>
                <c:pt idx="24">
                  <c:v>10</c:v>
                </c:pt>
                <c:pt idx="25">
                  <c:v>62</c:v>
                </c:pt>
                <c:pt idx="26">
                  <c:v>1</c:v>
                </c:pt>
                <c:pt idx="27">
                  <c:v>462</c:v>
                </c:pt>
                <c:pt idx="28">
                  <c:v>283</c:v>
                </c:pt>
                <c:pt idx="29">
                  <c:v>29</c:v>
                </c:pt>
                <c:pt idx="30">
                  <c:v>28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'2.1.5'!$G$5</c:f>
              <c:strCache>
                <c:ptCount val="1"/>
                <c:pt idx="0">
                  <c:v>TPPA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'2.1.5'!$I$7:$I$38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'2.1.5'!$G$7:$G$38</c:f>
              <c:numCache>
                <c:formatCode>#,##0</c:formatCode>
                <c:ptCount val="32"/>
                <c:pt idx="0">
                  <c:v>53</c:v>
                </c:pt>
                <c:pt idx="1">
                  <c:v>320</c:v>
                </c:pt>
                <c:pt idx="2">
                  <c:v>200</c:v>
                </c:pt>
                <c:pt idx="3">
                  <c:v>49</c:v>
                </c:pt>
                <c:pt idx="4">
                  <c:v>143</c:v>
                </c:pt>
                <c:pt idx="5">
                  <c:v>107</c:v>
                </c:pt>
                <c:pt idx="6">
                  <c:v>99</c:v>
                </c:pt>
                <c:pt idx="7">
                  <c:v>44</c:v>
                </c:pt>
                <c:pt idx="8">
                  <c:v>1650</c:v>
                </c:pt>
                <c:pt idx="9">
                  <c:v>16</c:v>
                </c:pt>
                <c:pt idx="10">
                  <c:v>182</c:v>
                </c:pt>
                <c:pt idx="11">
                  <c:v>112</c:v>
                </c:pt>
                <c:pt idx="12">
                  <c:v>164</c:v>
                </c:pt>
                <c:pt idx="13">
                  <c:v>0</c:v>
                </c:pt>
                <c:pt idx="14">
                  <c:v>982</c:v>
                </c:pt>
                <c:pt idx="15">
                  <c:v>76</c:v>
                </c:pt>
                <c:pt idx="16">
                  <c:v>15</c:v>
                </c:pt>
                <c:pt idx="17">
                  <c:v>22</c:v>
                </c:pt>
                <c:pt idx="18">
                  <c:v>910</c:v>
                </c:pt>
                <c:pt idx="19">
                  <c:v>89</c:v>
                </c:pt>
                <c:pt idx="20">
                  <c:v>66</c:v>
                </c:pt>
                <c:pt idx="21">
                  <c:v>55</c:v>
                </c:pt>
                <c:pt idx="22">
                  <c:v>424</c:v>
                </c:pt>
                <c:pt idx="23">
                  <c:v>31</c:v>
                </c:pt>
                <c:pt idx="24">
                  <c:v>198</c:v>
                </c:pt>
                <c:pt idx="25">
                  <c:v>82</c:v>
                </c:pt>
                <c:pt idx="26">
                  <c:v>66</c:v>
                </c:pt>
                <c:pt idx="27">
                  <c:v>91</c:v>
                </c:pt>
                <c:pt idx="28">
                  <c:v>0</c:v>
                </c:pt>
                <c:pt idx="29">
                  <c:v>75</c:v>
                </c:pt>
                <c:pt idx="30">
                  <c:v>78</c:v>
                </c:pt>
                <c:pt idx="3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817216"/>
        <c:axId val="87995136"/>
      </c:barChart>
      <c:catAx>
        <c:axId val="878172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7995136"/>
        <c:crosses val="autoZero"/>
        <c:auto val="1"/>
        <c:lblAlgn val="ctr"/>
        <c:lblOffset val="100"/>
        <c:noMultiLvlLbl val="0"/>
      </c:catAx>
      <c:valAx>
        <c:axId val="879951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7817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049313547345168"/>
          <c:y val="0.91909211013052894"/>
          <c:w val="0.66584124099872133"/>
          <c:h val="8.09078898694710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Vehicular  por Tipo de Persona 2014</a:t>
            </a:r>
            <a:endParaRPr lang="es-ES" sz="1200"/>
          </a:p>
        </c:rich>
      </c:tx>
      <c:layout>
        <c:manualLayout>
          <c:xMode val="edge"/>
          <c:yMode val="edge"/>
          <c:x val="0.22626875280496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29782183617372"/>
          <c:y val="0.11758590071235164"/>
          <c:w val="0.87519988501286061"/>
          <c:h val="0.66150173816853952"/>
        </c:manualLayout>
      </c:layout>
      <c:lineChart>
        <c:grouping val="standard"/>
        <c:varyColors val="0"/>
        <c:ser>
          <c:idx val="0"/>
          <c:order val="0"/>
          <c:tx>
            <c:strRef>
              <c:f>'2.1.6'!$B$5:$B$6</c:f>
              <c:strCache>
                <c:ptCount val="1"/>
                <c:pt idx="0">
                  <c:v>Personas Físicas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'2.1.6'!$B$8:$B$39</c:f>
              <c:numCache>
                <c:formatCode>#,##0</c:formatCode>
                <c:ptCount val="32"/>
                <c:pt idx="0">
                  <c:v>1</c:v>
                </c:pt>
                <c:pt idx="1">
                  <c:v>61</c:v>
                </c:pt>
                <c:pt idx="2">
                  <c:v>0</c:v>
                </c:pt>
                <c:pt idx="3">
                  <c:v>62</c:v>
                </c:pt>
                <c:pt idx="4">
                  <c:v>175</c:v>
                </c:pt>
                <c:pt idx="5">
                  <c:v>15</c:v>
                </c:pt>
                <c:pt idx="6">
                  <c:v>71</c:v>
                </c:pt>
                <c:pt idx="7">
                  <c:v>2</c:v>
                </c:pt>
                <c:pt idx="8">
                  <c:v>1106</c:v>
                </c:pt>
                <c:pt idx="9">
                  <c:v>15</c:v>
                </c:pt>
                <c:pt idx="10">
                  <c:v>131</c:v>
                </c:pt>
                <c:pt idx="11">
                  <c:v>39</c:v>
                </c:pt>
                <c:pt idx="12">
                  <c:v>25</c:v>
                </c:pt>
                <c:pt idx="13">
                  <c:v>12</c:v>
                </c:pt>
                <c:pt idx="14">
                  <c:v>122</c:v>
                </c:pt>
                <c:pt idx="15">
                  <c:v>231</c:v>
                </c:pt>
                <c:pt idx="16">
                  <c:v>113</c:v>
                </c:pt>
                <c:pt idx="17">
                  <c:v>9</c:v>
                </c:pt>
                <c:pt idx="18">
                  <c:v>55</c:v>
                </c:pt>
                <c:pt idx="19">
                  <c:v>57</c:v>
                </c:pt>
                <c:pt idx="20">
                  <c:v>49</c:v>
                </c:pt>
                <c:pt idx="21">
                  <c:v>387</c:v>
                </c:pt>
                <c:pt idx="22">
                  <c:v>12</c:v>
                </c:pt>
                <c:pt idx="23">
                  <c:v>95</c:v>
                </c:pt>
                <c:pt idx="24">
                  <c:v>94</c:v>
                </c:pt>
                <c:pt idx="25">
                  <c:v>90</c:v>
                </c:pt>
                <c:pt idx="26">
                  <c:v>6</c:v>
                </c:pt>
                <c:pt idx="27">
                  <c:v>25</c:v>
                </c:pt>
                <c:pt idx="28">
                  <c:v>3</c:v>
                </c:pt>
                <c:pt idx="29">
                  <c:v>146</c:v>
                </c:pt>
                <c:pt idx="30">
                  <c:v>4</c:v>
                </c:pt>
                <c:pt idx="31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'2.1.6'!$C$5:$C$6</c:f>
              <c:strCache>
                <c:ptCount val="1"/>
                <c:pt idx="0">
                  <c:v>Personas Morales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'2.1.6'!$E$8:$E$39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'2.1.6'!$C$8:$C$39</c:f>
              <c:numCache>
                <c:formatCode>#,##0</c:formatCode>
                <c:ptCount val="32"/>
                <c:pt idx="0">
                  <c:v>231</c:v>
                </c:pt>
                <c:pt idx="1">
                  <c:v>661</c:v>
                </c:pt>
                <c:pt idx="2">
                  <c:v>418</c:v>
                </c:pt>
                <c:pt idx="3">
                  <c:v>153</c:v>
                </c:pt>
                <c:pt idx="4">
                  <c:v>989</c:v>
                </c:pt>
                <c:pt idx="5">
                  <c:v>334</c:v>
                </c:pt>
                <c:pt idx="6">
                  <c:v>773</c:v>
                </c:pt>
                <c:pt idx="7">
                  <c:v>86</c:v>
                </c:pt>
                <c:pt idx="8">
                  <c:v>14876</c:v>
                </c:pt>
                <c:pt idx="9">
                  <c:v>240</c:v>
                </c:pt>
                <c:pt idx="10">
                  <c:v>2495</c:v>
                </c:pt>
                <c:pt idx="11">
                  <c:v>2859</c:v>
                </c:pt>
                <c:pt idx="12">
                  <c:v>290</c:v>
                </c:pt>
                <c:pt idx="13">
                  <c:v>836</c:v>
                </c:pt>
                <c:pt idx="14">
                  <c:v>3069</c:v>
                </c:pt>
                <c:pt idx="15">
                  <c:v>966</c:v>
                </c:pt>
                <c:pt idx="16">
                  <c:v>457</c:v>
                </c:pt>
                <c:pt idx="17">
                  <c:v>258</c:v>
                </c:pt>
                <c:pt idx="18">
                  <c:v>1829</c:v>
                </c:pt>
                <c:pt idx="19">
                  <c:v>909</c:v>
                </c:pt>
                <c:pt idx="20">
                  <c:v>1935</c:v>
                </c:pt>
                <c:pt idx="21">
                  <c:v>2163</c:v>
                </c:pt>
                <c:pt idx="22">
                  <c:v>468</c:v>
                </c:pt>
                <c:pt idx="23">
                  <c:v>666</c:v>
                </c:pt>
                <c:pt idx="24">
                  <c:v>825</c:v>
                </c:pt>
                <c:pt idx="25">
                  <c:v>444</c:v>
                </c:pt>
                <c:pt idx="26">
                  <c:v>670</c:v>
                </c:pt>
                <c:pt idx="27">
                  <c:v>883</c:v>
                </c:pt>
                <c:pt idx="28">
                  <c:v>1013</c:v>
                </c:pt>
                <c:pt idx="29">
                  <c:v>2016</c:v>
                </c:pt>
                <c:pt idx="30">
                  <c:v>443</c:v>
                </c:pt>
                <c:pt idx="31">
                  <c:v>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15232"/>
        <c:axId val="88016768"/>
      </c:lineChart>
      <c:catAx>
        <c:axId val="88015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8016768"/>
        <c:crosses val="autoZero"/>
        <c:auto val="1"/>
        <c:lblAlgn val="ctr"/>
        <c:lblOffset val="100"/>
        <c:noMultiLvlLbl val="0"/>
      </c:catAx>
      <c:valAx>
        <c:axId val="88016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8015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303714283968715"/>
          <c:y val="0.92693774693780417"/>
          <c:w val="0.46938269460283993"/>
          <c:h val="7.3062253062195798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/>
              <a:t>Parque</a:t>
            </a:r>
            <a:r>
              <a:rPr lang="es-ES" sz="1050" baseline="0"/>
              <a:t> Vehicular del Transporte Terrestre de Pasajeros, </a:t>
            </a:r>
          </a:p>
          <a:p>
            <a:pPr>
              <a:defRPr lang="es-ES" sz="1050"/>
            </a:pPr>
            <a:r>
              <a:rPr lang="es-ES" sz="1050" baseline="0"/>
              <a:t>excepto por Ferrocarril </a:t>
            </a:r>
          </a:p>
          <a:p>
            <a:pPr>
              <a:defRPr lang="es-ES" sz="1050"/>
            </a:pPr>
            <a:r>
              <a:rPr lang="es-ES" sz="1050" baseline="0"/>
              <a:t>Participación por Tipo de Persona 2014</a:t>
            </a:r>
            <a:endParaRPr lang="es-ES" sz="1050"/>
          </a:p>
        </c:rich>
      </c:tx>
      <c:layout>
        <c:manualLayout>
          <c:xMode val="edge"/>
          <c:yMode val="edge"/>
          <c:x val="0.166960438261647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732735994207647E-2"/>
          <c:y val="0.30092592592592593"/>
          <c:w val="0.40027045300878972"/>
          <c:h val="0.6851851851851852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1"/>
            <c:spPr>
              <a:solidFill>
                <a:schemeClr val="accent6"/>
              </a:solidFill>
            </c:spPr>
          </c:dPt>
          <c:dPt>
            <c:idx val="1"/>
            <c:bubble3D val="0"/>
            <c:explosion val="6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1.9640638226509719E-2"/>
                  <c:y val="0.10442585301837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'2.1.6'!$B$5:$C$5</c:f>
              <c:strCache>
                <c:ptCount val="2"/>
                <c:pt idx="0">
                  <c:v>Personas Físicas</c:v>
                </c:pt>
                <c:pt idx="1">
                  <c:v>Personas Morales</c:v>
                </c:pt>
              </c:strCache>
            </c:strRef>
          </c:cat>
          <c:val>
            <c:numRef>
              <c:f>'2.1.6'!$B$42:$C$42</c:f>
              <c:numCache>
                <c:formatCode>0</c:formatCode>
                <c:ptCount val="2"/>
                <c:pt idx="0">
                  <c:v>6.8199957992018483</c:v>
                </c:pt>
                <c:pt idx="1">
                  <c:v>93.180004200798152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586242344706914"/>
          <c:y val="0.46720873432487836"/>
          <c:w val="0.25080424321959782"/>
          <c:h val="0.16743438320210108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590549</xdr:colOff>
      <xdr:row>10</xdr:row>
      <xdr:rowOff>0</xdr:rowOff>
    </xdr:from>
    <xdr:to>
      <xdr:col>9</xdr:col>
      <xdr:colOff>723899</xdr:colOff>
      <xdr:row>23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759620</xdr:colOff>
      <xdr:row>6</xdr:row>
      <xdr:rowOff>0</xdr:rowOff>
    </xdr:from>
    <xdr:to>
      <xdr:col>14</xdr:col>
      <xdr:colOff>600075</xdr:colOff>
      <xdr:row>24</xdr:row>
      <xdr:rowOff>111125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632883</xdr:colOff>
      <xdr:row>27</xdr:row>
      <xdr:rowOff>73024</xdr:rowOff>
    </xdr:from>
    <xdr:to>
      <xdr:col>10</xdr:col>
      <xdr:colOff>714376</xdr:colOff>
      <xdr:row>41</xdr:row>
      <xdr:rowOff>180975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242207</xdr:colOff>
      <xdr:row>27</xdr:row>
      <xdr:rowOff>87086</xdr:rowOff>
    </xdr:from>
    <xdr:to>
      <xdr:col>17</xdr:col>
      <xdr:colOff>250371</xdr:colOff>
      <xdr:row>41</xdr:row>
      <xdr:rowOff>168729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197643</xdr:colOff>
      <xdr:row>8</xdr:row>
      <xdr:rowOff>47624</xdr:rowOff>
    </xdr:from>
    <xdr:to>
      <xdr:col>10</xdr:col>
      <xdr:colOff>33487</xdr:colOff>
      <xdr:row>26</xdr:row>
      <xdr:rowOff>70012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216692</xdr:colOff>
      <xdr:row>27</xdr:row>
      <xdr:rowOff>21433</xdr:rowOff>
    </xdr:from>
    <xdr:to>
      <xdr:col>10</xdr:col>
      <xdr:colOff>47625</xdr:colOff>
      <xdr:row>46</xdr:row>
      <xdr:rowOff>19049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5</xdr:row>
      <xdr:rowOff>85725</xdr:rowOff>
    </xdr:from>
    <xdr:to>
      <xdr:col>9</xdr:col>
      <xdr:colOff>390525</xdr:colOff>
      <xdr:row>20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409574</xdr:colOff>
      <xdr:row>6</xdr:row>
      <xdr:rowOff>85726</xdr:rowOff>
    </xdr:from>
    <xdr:to>
      <xdr:col>14</xdr:col>
      <xdr:colOff>561975</xdr:colOff>
      <xdr:row>23</xdr:row>
      <xdr:rowOff>76201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38098</xdr:colOff>
      <xdr:row>5</xdr:row>
      <xdr:rowOff>57149</xdr:rowOff>
    </xdr:from>
    <xdr:to>
      <xdr:col>15</xdr:col>
      <xdr:colOff>152399</xdr:colOff>
      <xdr:row>21</xdr:row>
      <xdr:rowOff>142874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1028700</xdr:colOff>
      <xdr:row>23</xdr:row>
      <xdr:rowOff>152400</xdr:rowOff>
    </xdr:from>
    <xdr:to>
      <xdr:col>14</xdr:col>
      <xdr:colOff>133350</xdr:colOff>
      <xdr:row>38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22</xdr:row>
      <xdr:rowOff>19050</xdr:rowOff>
    </xdr:from>
    <xdr:to>
      <xdr:col>15</xdr:col>
      <xdr:colOff>600075</xdr:colOff>
      <xdr:row>36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704850</xdr:colOff>
      <xdr:row>4</xdr:row>
      <xdr:rowOff>38100</xdr:rowOff>
    </xdr:from>
    <xdr:to>
      <xdr:col>16</xdr:col>
      <xdr:colOff>552450</xdr:colOff>
      <xdr:row>18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5</xdr:row>
      <xdr:rowOff>190499</xdr:rowOff>
    </xdr:from>
    <xdr:to>
      <xdr:col>13</xdr:col>
      <xdr:colOff>523875</xdr:colOff>
      <xdr:row>22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24</xdr:row>
      <xdr:rowOff>66675</xdr:rowOff>
    </xdr:from>
    <xdr:to>
      <xdr:col>12</xdr:col>
      <xdr:colOff>704850</xdr:colOff>
      <xdr:row>38</xdr:row>
      <xdr:rowOff>180975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438149</xdr:colOff>
      <xdr:row>6</xdr:row>
      <xdr:rowOff>104775</xdr:rowOff>
    </xdr:from>
    <xdr:to>
      <xdr:col>16</xdr:col>
      <xdr:colOff>723900</xdr:colOff>
      <xdr:row>23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676275</xdr:colOff>
      <xdr:row>24</xdr:row>
      <xdr:rowOff>180975</xdr:rowOff>
    </xdr:from>
    <xdr:to>
      <xdr:col>15</xdr:col>
      <xdr:colOff>676275</xdr:colOff>
      <xdr:row>39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397451</xdr:colOff>
      <xdr:row>6</xdr:row>
      <xdr:rowOff>132484</xdr:rowOff>
    </xdr:from>
    <xdr:to>
      <xdr:col>15</xdr:col>
      <xdr:colOff>638174</xdr:colOff>
      <xdr:row>23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635794</xdr:colOff>
      <xdr:row>24</xdr:row>
      <xdr:rowOff>71438</xdr:rowOff>
    </xdr:from>
    <xdr:to>
      <xdr:col>14</xdr:col>
      <xdr:colOff>709613</xdr:colOff>
      <xdr:row>39</xdr:row>
      <xdr:rowOff>19050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114302</xdr:colOff>
      <xdr:row>9</xdr:row>
      <xdr:rowOff>2380</xdr:rowOff>
    </xdr:from>
    <xdr:to>
      <xdr:col>16</xdr:col>
      <xdr:colOff>511970</xdr:colOff>
      <xdr:row>25</xdr:row>
      <xdr:rowOff>23811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6803</xdr:colOff>
      <xdr:row>26</xdr:row>
      <xdr:rowOff>59531</xdr:rowOff>
    </xdr:from>
    <xdr:to>
      <xdr:col>16</xdr:col>
      <xdr:colOff>40821</xdr:colOff>
      <xdr:row>40</xdr:row>
      <xdr:rowOff>119062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zoomScaleNormal="100" workbookViewId="0">
      <selection activeCell="E47" sqref="E47"/>
    </sheetView>
  </sheetViews>
  <sheetFormatPr baseColWidth="10" defaultColWidth="11.42578125" defaultRowHeight="15" x14ac:dyDescent="0.25"/>
  <cols>
    <col min="1" max="1" width="35.5703125" style="5" customWidth="1"/>
    <col min="2" max="2" width="14.42578125" style="5" customWidth="1"/>
    <col min="3" max="3" width="12.28515625" style="5" customWidth="1"/>
    <col min="4" max="4" width="9.85546875" style="5" customWidth="1"/>
    <col min="5" max="16384" width="11.42578125" style="5"/>
  </cols>
  <sheetData>
    <row r="2" spans="1:11" ht="17.25" x14ac:dyDescent="0.3">
      <c r="A2" s="115" t="s">
        <v>99</v>
      </c>
      <c r="B2" s="115"/>
      <c r="C2" s="115"/>
    </row>
    <row r="3" spans="1:11" x14ac:dyDescent="0.25">
      <c r="E3" s="4"/>
      <c r="F3" s="4"/>
      <c r="G3" s="4"/>
      <c r="H3" s="4"/>
      <c r="I3" s="4"/>
      <c r="J3" s="4"/>
      <c r="K3" s="4"/>
    </row>
    <row r="4" spans="1:11" ht="17.25" x14ac:dyDescent="0.3">
      <c r="A4" s="44" t="s">
        <v>115</v>
      </c>
      <c r="B4" s="44"/>
      <c r="C4" s="44"/>
      <c r="D4" s="4"/>
      <c r="E4" s="4"/>
      <c r="F4" s="4"/>
      <c r="G4" s="4"/>
      <c r="H4" s="4"/>
      <c r="I4" s="4"/>
      <c r="J4" s="4"/>
      <c r="K4" s="4"/>
    </row>
    <row r="5" spans="1:11" x14ac:dyDescent="0.25">
      <c r="D5" s="4"/>
      <c r="E5" s="4"/>
      <c r="F5" s="4"/>
      <c r="G5" s="4"/>
      <c r="H5" s="4"/>
      <c r="I5" s="4"/>
      <c r="J5" s="4"/>
      <c r="K5" s="4"/>
    </row>
    <row r="6" spans="1:11" ht="17.25" x14ac:dyDescent="0.3">
      <c r="A6" s="44" t="s">
        <v>116</v>
      </c>
      <c r="B6" s="44"/>
      <c r="C6" s="44"/>
      <c r="D6" s="4"/>
      <c r="E6" s="4"/>
      <c r="F6" s="4"/>
      <c r="G6" s="4"/>
      <c r="H6" s="4"/>
      <c r="I6" s="4"/>
      <c r="J6" s="4"/>
      <c r="K6" s="4"/>
    </row>
    <row r="7" spans="1:11" ht="15.75" customHeight="1" x14ac:dyDescent="0.3">
      <c r="A7" s="64" t="s">
        <v>118</v>
      </c>
      <c r="B7" s="42"/>
      <c r="C7" s="42"/>
      <c r="D7" s="4"/>
      <c r="E7" s="4"/>
      <c r="F7" s="4"/>
      <c r="G7" s="4"/>
      <c r="H7" s="4"/>
      <c r="I7" s="4"/>
      <c r="J7" s="4"/>
      <c r="K7" s="4"/>
    </row>
    <row r="8" spans="1:11" x14ac:dyDescent="0.25">
      <c r="D8" s="4"/>
      <c r="E8" s="4"/>
      <c r="F8" s="4"/>
      <c r="G8" s="4"/>
      <c r="H8" s="4"/>
      <c r="I8" s="4"/>
      <c r="J8" s="4"/>
      <c r="K8" s="4"/>
    </row>
    <row r="9" spans="1:11" ht="37.5" customHeight="1" x14ac:dyDescent="0.25">
      <c r="A9" s="65" t="s">
        <v>138</v>
      </c>
      <c r="B9" s="65" t="s">
        <v>108</v>
      </c>
      <c r="C9" s="21" t="s">
        <v>0</v>
      </c>
      <c r="D9" s="4"/>
      <c r="F9" s="4"/>
      <c r="G9" s="4"/>
      <c r="H9" s="4"/>
      <c r="I9" s="4"/>
      <c r="J9" s="4"/>
      <c r="K9" s="4"/>
    </row>
    <row r="10" spans="1:11" ht="6.75" customHeight="1" x14ac:dyDescent="0.25">
      <c r="A10" s="76" t="s">
        <v>34</v>
      </c>
      <c r="B10" s="76"/>
      <c r="C10" s="77"/>
      <c r="D10" s="4"/>
      <c r="F10" s="4"/>
      <c r="G10" s="4"/>
      <c r="H10" s="4"/>
      <c r="I10" s="4"/>
      <c r="J10" s="4"/>
      <c r="K10" s="4"/>
    </row>
    <row r="11" spans="1:11" x14ac:dyDescent="0.25">
      <c r="A11" s="98" t="s">
        <v>35</v>
      </c>
      <c r="B11" s="26">
        <v>1280</v>
      </c>
      <c r="C11" s="68">
        <f t="shared" ref="C11:C16" si="0">B11/$B$18*100</f>
        <v>2.6885108170552403</v>
      </c>
      <c r="D11" s="4"/>
      <c r="F11" s="4"/>
      <c r="G11" s="4"/>
      <c r="H11" s="4"/>
      <c r="I11" s="4"/>
      <c r="J11" s="4"/>
      <c r="K11" s="4"/>
    </row>
    <row r="12" spans="1:11" x14ac:dyDescent="0.25">
      <c r="A12" s="99" t="s">
        <v>51</v>
      </c>
      <c r="B12" s="94">
        <v>29330</v>
      </c>
      <c r="C12" s="95">
        <f t="shared" si="0"/>
        <v>61.604704893929849</v>
      </c>
      <c r="D12" s="4"/>
      <c r="F12" s="4"/>
      <c r="G12" s="4"/>
      <c r="H12" s="4"/>
      <c r="I12" s="4"/>
      <c r="J12" s="4"/>
    </row>
    <row r="13" spans="1:11" x14ac:dyDescent="0.25">
      <c r="A13" s="98" t="s">
        <v>36</v>
      </c>
      <c r="B13" s="26">
        <v>402</v>
      </c>
      <c r="C13" s="68">
        <f t="shared" si="0"/>
        <v>0.84436042848141157</v>
      </c>
      <c r="D13" s="4"/>
      <c r="F13" s="4"/>
      <c r="G13" s="4"/>
      <c r="H13" s="4"/>
      <c r="I13" s="4"/>
      <c r="J13" s="4"/>
    </row>
    <row r="14" spans="1:11" x14ac:dyDescent="0.25">
      <c r="A14" s="99" t="s">
        <v>38</v>
      </c>
      <c r="B14" s="94">
        <v>102</v>
      </c>
      <c r="C14" s="95">
        <f t="shared" si="0"/>
        <v>0.21424070573408949</v>
      </c>
      <c r="D14" s="4"/>
      <c r="F14" s="4"/>
      <c r="G14" s="4"/>
      <c r="H14" s="4"/>
      <c r="I14" s="4"/>
      <c r="J14" s="4"/>
    </row>
    <row r="15" spans="1:11" x14ac:dyDescent="0.25">
      <c r="A15" s="98" t="s">
        <v>37</v>
      </c>
      <c r="B15" s="26">
        <v>10069</v>
      </c>
      <c r="C15" s="68">
        <f t="shared" si="0"/>
        <v>21.148918294475948</v>
      </c>
      <c r="D15" s="4"/>
      <c r="F15" s="4"/>
      <c r="G15" s="4"/>
      <c r="H15" s="4"/>
      <c r="I15" s="4"/>
      <c r="J15" s="4"/>
    </row>
    <row r="16" spans="1:11" ht="31.5" customHeight="1" x14ac:dyDescent="0.25">
      <c r="A16" s="100" t="s">
        <v>106</v>
      </c>
      <c r="B16" s="96">
        <v>6427</v>
      </c>
      <c r="C16" s="97">
        <f t="shared" si="0"/>
        <v>13.499264860323462</v>
      </c>
      <c r="D16" s="4"/>
      <c r="F16" s="4"/>
      <c r="G16" s="4"/>
      <c r="H16" s="4"/>
      <c r="I16" s="4"/>
      <c r="J16" s="4"/>
    </row>
    <row r="17" spans="1:11" ht="7.5" customHeight="1" x14ac:dyDescent="0.25">
      <c r="A17" s="76"/>
      <c r="B17" s="78"/>
      <c r="C17" s="79"/>
      <c r="D17" s="4"/>
      <c r="F17" s="4"/>
      <c r="G17" s="4"/>
      <c r="H17" s="4"/>
      <c r="I17" s="4"/>
      <c r="J17" s="4"/>
    </row>
    <row r="18" spans="1:11" ht="21" customHeight="1" x14ac:dyDescent="0.25">
      <c r="A18" s="2" t="s">
        <v>39</v>
      </c>
      <c r="B18" s="25">
        <f>SUM(B11:B16)</f>
        <v>47610</v>
      </c>
      <c r="C18" s="71">
        <f>B18/$B$18*100</f>
        <v>100</v>
      </c>
      <c r="D18" s="4"/>
      <c r="F18" s="4"/>
      <c r="G18" s="4"/>
      <c r="H18" s="4"/>
      <c r="I18" s="4"/>
      <c r="J18" s="4"/>
      <c r="K18" s="4"/>
    </row>
    <row r="19" spans="1:11" x14ac:dyDescent="0.25">
      <c r="D19" s="4"/>
    </row>
    <row r="20" spans="1:11" x14ac:dyDescent="0.25">
      <c r="A20" s="16"/>
    </row>
    <row r="21" spans="1:11" x14ac:dyDescent="0.25">
      <c r="F21" s="4"/>
    </row>
    <row r="22" spans="1:11" x14ac:dyDescent="0.25">
      <c r="F22" s="4"/>
    </row>
    <row r="23" spans="1:11" x14ac:dyDescent="0.25">
      <c r="A23" s="50"/>
      <c r="B23" s="50"/>
      <c r="F23" s="4"/>
    </row>
    <row r="24" spans="1:11" x14ac:dyDescent="0.25">
      <c r="A24" s="50"/>
      <c r="B24" s="50"/>
      <c r="F24" s="4"/>
    </row>
    <row r="25" spans="1:11" x14ac:dyDescent="0.25">
      <c r="A25" s="50"/>
      <c r="B25" s="50"/>
      <c r="F25" s="4"/>
    </row>
    <row r="26" spans="1:11" x14ac:dyDescent="0.25">
      <c r="A26" s="50"/>
      <c r="B26" s="50"/>
    </row>
    <row r="27" spans="1:11" x14ac:dyDescent="0.25">
      <c r="A27" s="50"/>
      <c r="B27" s="50"/>
    </row>
    <row r="28" spans="1:11" x14ac:dyDescent="0.25">
      <c r="A28" s="50"/>
      <c r="B28" s="50"/>
    </row>
    <row r="29" spans="1:11" x14ac:dyDescent="0.25">
      <c r="A29" s="50"/>
      <c r="B29" s="50"/>
    </row>
  </sheetData>
  <mergeCells count="1">
    <mergeCell ref="A2:C2"/>
  </mergeCells>
  <phoneticPr fontId="0" type="noConversion"/>
  <printOptions horizontalCentered="1"/>
  <pageMargins left="0.43307086614173229" right="0.74803149606299213" top="0.51181102362204722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G51" sqref="G51"/>
    </sheetView>
  </sheetViews>
  <sheetFormatPr baseColWidth="10" defaultColWidth="11.42578125" defaultRowHeight="15" x14ac:dyDescent="0.25"/>
  <cols>
    <col min="1" max="1" width="16" style="5" customWidth="1"/>
    <col min="2" max="2" width="14.140625" style="5" customWidth="1"/>
    <col min="3" max="3" width="12" style="5" customWidth="1"/>
    <col min="4" max="4" width="8.140625" style="5" customWidth="1"/>
    <col min="5" max="5" width="14.140625" style="5" customWidth="1"/>
    <col min="6" max="6" width="8.42578125" style="5" customWidth="1"/>
    <col min="7" max="7" width="11.42578125" style="5"/>
    <col min="8" max="8" width="10.7109375" style="5" customWidth="1"/>
    <col min="9" max="16384" width="11.42578125" style="5"/>
  </cols>
  <sheetData>
    <row r="2" spans="1:8" ht="17.25" x14ac:dyDescent="0.3">
      <c r="A2" s="10" t="s">
        <v>136</v>
      </c>
    </row>
    <row r="4" spans="1:8" ht="17.25" x14ac:dyDescent="0.3">
      <c r="A4" s="10" t="s">
        <v>134</v>
      </c>
    </row>
    <row r="6" spans="1:8" ht="17.25" customHeight="1" x14ac:dyDescent="0.25">
      <c r="A6" s="124" t="s">
        <v>110</v>
      </c>
      <c r="B6" s="124" t="s">
        <v>111</v>
      </c>
      <c r="C6" s="124" t="s">
        <v>112</v>
      </c>
      <c r="D6" s="124" t="s">
        <v>0</v>
      </c>
      <c r="E6" s="124" t="s">
        <v>113</v>
      </c>
      <c r="F6" s="124" t="s">
        <v>0</v>
      </c>
      <c r="G6" s="40"/>
      <c r="H6" s="36"/>
    </row>
    <row r="7" spans="1:8" ht="29.25" customHeight="1" x14ac:dyDescent="0.25">
      <c r="A7" s="124"/>
      <c r="B7" s="124"/>
      <c r="C7" s="124"/>
      <c r="D7" s="124"/>
      <c r="E7" s="124"/>
      <c r="F7" s="124"/>
      <c r="G7" s="125"/>
      <c r="H7" s="35"/>
    </row>
    <row r="8" spans="1:8" ht="6.75" customHeight="1" x14ac:dyDescent="0.25">
      <c r="A8" s="80"/>
      <c r="B8" s="80"/>
      <c r="C8" s="80"/>
      <c r="D8" s="80"/>
      <c r="E8" s="80"/>
      <c r="F8" s="80"/>
      <c r="G8" s="125"/>
      <c r="H8" s="38"/>
    </row>
    <row r="9" spans="1:8" x14ac:dyDescent="0.25">
      <c r="A9" s="58" t="s">
        <v>54</v>
      </c>
      <c r="B9" s="60" t="s">
        <v>58</v>
      </c>
      <c r="C9" s="27">
        <v>1943</v>
      </c>
      <c r="D9" s="70">
        <f>C9/$C$17*100</f>
        <v>71.85650887573965</v>
      </c>
      <c r="E9" s="27">
        <v>3052</v>
      </c>
      <c r="F9" s="70">
        <f>E9/$E$17*100</f>
        <v>6.4104179794160885</v>
      </c>
      <c r="G9" s="37">
        <v>73.975745657161582</v>
      </c>
      <c r="H9" s="39">
        <v>7.0281443790745746</v>
      </c>
    </row>
    <row r="10" spans="1:8" ht="9" customHeight="1" x14ac:dyDescent="0.25">
      <c r="A10" s="84"/>
      <c r="B10" s="85"/>
      <c r="C10" s="81"/>
      <c r="D10" s="87"/>
      <c r="E10" s="81"/>
      <c r="F10" s="87"/>
      <c r="G10" s="37"/>
      <c r="H10" s="39"/>
    </row>
    <row r="11" spans="1:8" x14ac:dyDescent="0.25">
      <c r="A11" s="58" t="s">
        <v>55</v>
      </c>
      <c r="B11" s="61" t="s">
        <v>59</v>
      </c>
      <c r="C11" s="27">
        <v>464</v>
      </c>
      <c r="D11" s="70">
        <f>C11/$C$17*100</f>
        <v>17.159763313609467</v>
      </c>
      <c r="E11" s="27">
        <v>6692</v>
      </c>
      <c r="F11" s="70">
        <f>E11/$E$17*100</f>
        <v>14.055870615416929</v>
      </c>
      <c r="G11" s="37">
        <v>15.732546705998033</v>
      </c>
      <c r="H11" s="39">
        <v>13.583240578788361</v>
      </c>
    </row>
    <row r="12" spans="1:8" ht="7.5" customHeight="1" x14ac:dyDescent="0.25">
      <c r="A12" s="84"/>
      <c r="B12" s="85"/>
      <c r="C12" s="81"/>
      <c r="D12" s="87"/>
      <c r="E12" s="81"/>
      <c r="F12" s="87"/>
      <c r="G12" s="37"/>
      <c r="H12" s="39"/>
    </row>
    <row r="13" spans="1:8" x14ac:dyDescent="0.25">
      <c r="A13" s="58" t="s">
        <v>56</v>
      </c>
      <c r="B13" s="62" t="s">
        <v>60</v>
      </c>
      <c r="C13" s="27">
        <v>201</v>
      </c>
      <c r="D13" s="70">
        <f>C13/$C$17*100</f>
        <v>7.4334319526627226</v>
      </c>
      <c r="E13" s="27">
        <v>11180</v>
      </c>
      <c r="F13" s="70">
        <f>E13/$E$17*100</f>
        <v>23.482461667716866</v>
      </c>
      <c r="G13" s="37">
        <v>6.9157653228449689</v>
      </c>
      <c r="H13" s="39">
        <v>22.964700270313244</v>
      </c>
    </row>
    <row r="14" spans="1:8" ht="9" customHeight="1" x14ac:dyDescent="0.25">
      <c r="A14" s="84"/>
      <c r="B14" s="85"/>
      <c r="C14" s="81"/>
      <c r="D14" s="87"/>
      <c r="E14" s="81"/>
      <c r="F14" s="87"/>
      <c r="G14" s="37"/>
      <c r="H14" s="39"/>
    </row>
    <row r="15" spans="1:8" x14ac:dyDescent="0.25">
      <c r="A15" s="58" t="s">
        <v>57</v>
      </c>
      <c r="B15" s="62" t="s">
        <v>61</v>
      </c>
      <c r="C15" s="27">
        <v>96</v>
      </c>
      <c r="D15" s="70">
        <f>C15/$C$17*100</f>
        <v>3.5502958579881656</v>
      </c>
      <c r="E15" s="27">
        <v>26686</v>
      </c>
      <c r="F15" s="70">
        <f>E15/$E$17*100</f>
        <v>56.051249737450114</v>
      </c>
      <c r="G15" s="37">
        <v>3.3759423139954112</v>
      </c>
      <c r="H15" s="39">
        <v>56.423914771823824</v>
      </c>
    </row>
    <row r="16" spans="1:8" ht="6" customHeight="1" x14ac:dyDescent="0.25">
      <c r="A16" s="88"/>
      <c r="B16" s="89"/>
      <c r="C16" s="81"/>
      <c r="D16" s="86"/>
      <c r="E16" s="81"/>
      <c r="F16" s="86"/>
      <c r="G16" s="31"/>
      <c r="H16" s="31"/>
    </row>
    <row r="17" spans="1:6" ht="19.5" customHeight="1" x14ac:dyDescent="0.25">
      <c r="A17" s="11" t="s">
        <v>39</v>
      </c>
      <c r="B17" s="24"/>
      <c r="C17" s="30">
        <f>C9+C11+C13+C15</f>
        <v>2704</v>
      </c>
      <c r="D17" s="72">
        <f>D9+D11+D13+D15</f>
        <v>99.999999999999986</v>
      </c>
      <c r="E17" s="30">
        <f>E9+E11+E13+E15</f>
        <v>47610</v>
      </c>
      <c r="F17" s="72">
        <f>F9+F11+F13+F15</f>
        <v>100</v>
      </c>
    </row>
    <row r="18" spans="1:6" ht="15.75" x14ac:dyDescent="0.25">
      <c r="A18" s="12"/>
      <c r="B18" s="12"/>
      <c r="C18" s="12"/>
      <c r="D18" s="12"/>
      <c r="E18" s="12"/>
      <c r="F18" s="12"/>
    </row>
    <row r="19" spans="1:6" hidden="1" x14ac:dyDescent="0.25"/>
    <row r="20" spans="1:6" x14ac:dyDescent="0.25">
      <c r="D20" s="34"/>
    </row>
    <row r="21" spans="1:6" x14ac:dyDescent="0.25">
      <c r="D21" s="34"/>
    </row>
    <row r="22" spans="1:6" x14ac:dyDescent="0.25">
      <c r="D22" s="34"/>
    </row>
    <row r="23" spans="1:6" x14ac:dyDescent="0.25">
      <c r="D23" s="34"/>
    </row>
    <row r="24" spans="1:6" x14ac:dyDescent="0.25">
      <c r="D24" s="34"/>
    </row>
    <row r="25" spans="1:6" x14ac:dyDescent="0.25">
      <c r="D25" s="34"/>
    </row>
    <row r="26" spans="1:6" x14ac:dyDescent="0.25">
      <c r="D26" s="34"/>
    </row>
  </sheetData>
  <mergeCells count="7">
    <mergeCell ref="G7:G8"/>
    <mergeCell ref="F6:F7"/>
    <mergeCell ref="A6:A7"/>
    <mergeCell ref="B6:B7"/>
    <mergeCell ref="C6:C7"/>
    <mergeCell ref="D6:D7"/>
    <mergeCell ref="E6:E7"/>
  </mergeCells>
  <phoneticPr fontId="0" type="noConversion"/>
  <pageMargins left="0.59055118110236227" right="0.74803149606299213" top="0.70866141732283472" bottom="0.98425196850393704" header="0" footer="0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zoomScaleNormal="100" workbookViewId="0">
      <selection activeCell="A55" sqref="A55"/>
    </sheetView>
  </sheetViews>
  <sheetFormatPr baseColWidth="10" defaultColWidth="11.42578125" defaultRowHeight="15" x14ac:dyDescent="0.25"/>
  <cols>
    <col min="1" max="1" width="39.28515625" style="5" customWidth="1"/>
    <col min="2" max="2" width="15.85546875" style="5" customWidth="1"/>
    <col min="3" max="3" width="16.28515625" style="5" customWidth="1"/>
    <col min="4" max="4" width="18.140625" style="5" bestFit="1" customWidth="1"/>
    <col min="5" max="5" width="18.7109375" style="5" bestFit="1" customWidth="1"/>
    <col min="6" max="16384" width="11.42578125" style="5"/>
  </cols>
  <sheetData>
    <row r="2" spans="1:8" ht="19.5" customHeight="1" x14ac:dyDescent="0.3">
      <c r="A2" s="10" t="s">
        <v>131</v>
      </c>
    </row>
    <row r="4" spans="1:8" ht="17.25" x14ac:dyDescent="0.3">
      <c r="A4" s="10" t="s">
        <v>132</v>
      </c>
    </row>
    <row r="6" spans="1:8" ht="16.5" customHeight="1" x14ac:dyDescent="0.25">
      <c r="A6" s="124" t="s">
        <v>114</v>
      </c>
      <c r="B6" s="124" t="s">
        <v>129</v>
      </c>
      <c r="C6" s="124" t="s">
        <v>130</v>
      </c>
      <c r="E6" s="51"/>
      <c r="F6" s="51"/>
      <c r="G6" s="51"/>
      <c r="H6" s="51"/>
    </row>
    <row r="7" spans="1:8" ht="18" customHeight="1" x14ac:dyDescent="0.25">
      <c r="A7" s="124"/>
      <c r="B7" s="124"/>
      <c r="C7" s="124"/>
    </row>
    <row r="8" spans="1:8" ht="27.75" customHeight="1" x14ac:dyDescent="0.25">
      <c r="A8" s="124"/>
      <c r="B8" s="124"/>
      <c r="C8" s="124"/>
      <c r="D8" s="41" t="s">
        <v>95</v>
      </c>
      <c r="E8" s="41" t="s">
        <v>96</v>
      </c>
      <c r="F8" s="73"/>
    </row>
    <row r="9" spans="1:8" ht="8.25" customHeight="1" x14ac:dyDescent="0.25">
      <c r="A9" s="80"/>
      <c r="B9" s="80"/>
      <c r="C9" s="80"/>
      <c r="D9" s="31"/>
      <c r="E9" s="103"/>
      <c r="F9" s="73"/>
    </row>
    <row r="10" spans="1:8" x14ac:dyDescent="0.25">
      <c r="A10" s="98" t="s">
        <v>35</v>
      </c>
      <c r="B10" s="27">
        <v>46560</v>
      </c>
      <c r="C10" s="27">
        <v>7644045</v>
      </c>
      <c r="D10" s="39">
        <f>B10*100/$B$17</f>
        <v>1.6412888488593642</v>
      </c>
      <c r="E10" s="113">
        <f>C10*100/$C$17</f>
        <v>1.9028859270913201</v>
      </c>
      <c r="F10" s="73"/>
    </row>
    <row r="11" spans="1:8" x14ac:dyDescent="0.25">
      <c r="A11" s="99" t="s">
        <v>51</v>
      </c>
      <c r="B11" s="28">
        <v>2055355</v>
      </c>
      <c r="C11" s="28">
        <v>276221080</v>
      </c>
      <c r="D11" s="39">
        <f t="shared" ref="D11:D15" si="0">B11*100/$B$17</f>
        <v>72.453420144917061</v>
      </c>
      <c r="E11" s="113">
        <f t="shared" ref="E11:E15" si="1">C11*100/$C$17</f>
        <v>68.761657721529076</v>
      </c>
      <c r="F11" s="73"/>
    </row>
    <row r="12" spans="1:8" x14ac:dyDescent="0.25">
      <c r="A12" s="98" t="s">
        <v>36</v>
      </c>
      <c r="B12" s="27">
        <v>29985</v>
      </c>
      <c r="C12" s="27">
        <v>4918465</v>
      </c>
      <c r="D12" s="39">
        <f t="shared" si="0"/>
        <v>1.057002709043128</v>
      </c>
      <c r="E12" s="113">
        <f t="shared" si="1"/>
        <v>1.2243881127585212</v>
      </c>
      <c r="F12" s="73"/>
    </row>
    <row r="13" spans="1:8" x14ac:dyDescent="0.25">
      <c r="A13" s="99" t="s">
        <v>38</v>
      </c>
      <c r="B13" s="28">
        <v>18675</v>
      </c>
      <c r="C13" s="28">
        <v>1676220</v>
      </c>
      <c r="D13" s="39">
        <f t="shared" si="0"/>
        <v>0.65831334305087252</v>
      </c>
      <c r="E13" s="113">
        <f t="shared" si="1"/>
        <v>0.41727324325131687</v>
      </c>
      <c r="F13" s="73"/>
    </row>
    <row r="14" spans="1:8" x14ac:dyDescent="0.25">
      <c r="A14" s="98" t="s">
        <v>37</v>
      </c>
      <c r="B14" s="27">
        <v>657195</v>
      </c>
      <c r="C14" s="27">
        <v>109657490</v>
      </c>
      <c r="D14" s="39">
        <f t="shared" si="0"/>
        <v>23.166813252279422</v>
      </c>
      <c r="E14" s="113">
        <f t="shared" si="1"/>
        <v>27.297810847680406</v>
      </c>
      <c r="F14" s="73"/>
    </row>
    <row r="15" spans="1:8" ht="34.5" customHeight="1" x14ac:dyDescent="0.25">
      <c r="A15" s="112" t="s">
        <v>40</v>
      </c>
      <c r="B15" s="107">
        <v>29025</v>
      </c>
      <c r="C15" s="107">
        <v>1590700</v>
      </c>
      <c r="D15" s="39">
        <f t="shared" si="0"/>
        <v>1.0231617018501513</v>
      </c>
      <c r="E15" s="113">
        <f t="shared" si="1"/>
        <v>0.39598414768936641</v>
      </c>
      <c r="F15" s="73"/>
    </row>
    <row r="16" spans="1:8" ht="8.25" customHeight="1" x14ac:dyDescent="0.25">
      <c r="A16" s="80"/>
      <c r="B16" s="90"/>
      <c r="C16" s="90"/>
      <c r="D16" s="74"/>
      <c r="E16" s="113"/>
      <c r="F16" s="73"/>
    </row>
    <row r="17" spans="1:6" ht="24" customHeight="1" x14ac:dyDescent="0.25">
      <c r="A17" s="3" t="s">
        <v>53</v>
      </c>
      <c r="B17" s="23">
        <f>SUM(B10:B15)</f>
        <v>2836795</v>
      </c>
      <c r="C17" s="23">
        <f>SUM(C10:C15)</f>
        <v>401708000</v>
      </c>
      <c r="D17" s="39">
        <f>SUM(D10:D15)</f>
        <v>100.00000000000001</v>
      </c>
      <c r="E17" s="113">
        <f>SUM(E10:E15)</f>
        <v>100</v>
      </c>
      <c r="F17" s="73"/>
    </row>
    <row r="18" spans="1:6" x14ac:dyDescent="0.25">
      <c r="A18" s="127" t="s">
        <v>143</v>
      </c>
    </row>
    <row r="21" spans="1:6" x14ac:dyDescent="0.25">
      <c r="A21" s="38" t="s">
        <v>98</v>
      </c>
      <c r="B21" s="38"/>
      <c r="C21" s="38"/>
    </row>
    <row r="22" spans="1:6" x14ac:dyDescent="0.25">
      <c r="A22" s="125" t="s">
        <v>97</v>
      </c>
      <c r="B22" s="126"/>
      <c r="C22" s="126"/>
    </row>
    <row r="23" spans="1:6" x14ac:dyDescent="0.25">
      <c r="A23" s="125"/>
      <c r="B23" s="126"/>
      <c r="C23" s="126"/>
    </row>
    <row r="24" spans="1:6" x14ac:dyDescent="0.25">
      <c r="A24" s="91"/>
      <c r="B24" s="108"/>
      <c r="C24" s="108"/>
    </row>
    <row r="25" spans="1:6" x14ac:dyDescent="0.25">
      <c r="A25" s="92"/>
      <c r="B25" s="28"/>
      <c r="C25" s="28"/>
    </row>
    <row r="26" spans="1:6" x14ac:dyDescent="0.25">
      <c r="A26" s="92"/>
      <c r="B26" s="28"/>
      <c r="C26" s="28"/>
    </row>
    <row r="27" spans="1:6" x14ac:dyDescent="0.25">
      <c r="A27" s="92"/>
      <c r="B27" s="28"/>
      <c r="C27" s="28"/>
    </row>
    <row r="28" spans="1:6" x14ac:dyDescent="0.25">
      <c r="A28" s="92"/>
      <c r="B28" s="28"/>
      <c r="C28" s="28"/>
    </row>
    <row r="29" spans="1:6" x14ac:dyDescent="0.25">
      <c r="A29" s="91"/>
      <c r="B29" s="109"/>
      <c r="C29" s="109"/>
    </row>
    <row r="30" spans="1:6" ht="15.75" x14ac:dyDescent="0.25">
      <c r="A30" s="93"/>
      <c r="B30" s="110"/>
      <c r="C30" s="110"/>
    </row>
    <row r="31" spans="1:6" x14ac:dyDescent="0.25">
      <c r="A31" s="38"/>
      <c r="B31" s="20"/>
      <c r="C31" s="20"/>
    </row>
    <row r="32" spans="1:6" x14ac:dyDescent="0.25">
      <c r="A32" s="38"/>
      <c r="B32" s="20"/>
      <c r="C32" s="20"/>
    </row>
    <row r="33" spans="1:3" x14ac:dyDescent="0.25">
      <c r="A33" s="38"/>
      <c r="B33" s="111"/>
      <c r="C33" s="111"/>
    </row>
    <row r="41" spans="1:3" x14ac:dyDescent="0.25">
      <c r="A41" s="47"/>
    </row>
    <row r="42" spans="1:3" x14ac:dyDescent="0.25">
      <c r="A42" s="47"/>
    </row>
    <row r="43" spans="1:3" x14ac:dyDescent="0.25">
      <c r="A43" s="47"/>
    </row>
    <row r="44" spans="1:3" x14ac:dyDescent="0.25">
      <c r="A44" s="48"/>
    </row>
    <row r="50" spans="2:2" x14ac:dyDescent="0.25">
      <c r="B50" s="49"/>
    </row>
  </sheetData>
  <sortState ref="A24:B29">
    <sortCondition ref="A24:A29"/>
  </sortState>
  <mergeCells count="6">
    <mergeCell ref="A6:A8"/>
    <mergeCell ref="B6:B8"/>
    <mergeCell ref="C6:C8"/>
    <mergeCell ref="A22:A23"/>
    <mergeCell ref="B22:B23"/>
    <mergeCell ref="C22:C23"/>
  </mergeCells>
  <phoneticPr fontId="0" type="noConversion"/>
  <printOptions horizontalCentered="1"/>
  <pageMargins left="0.51181102362204722" right="0.74803149606299213" top="0.78740157480314965" bottom="0.98425196850393704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E42" sqref="D42:E42"/>
    </sheetView>
  </sheetViews>
  <sheetFormatPr baseColWidth="10" defaultColWidth="11.42578125" defaultRowHeight="15" x14ac:dyDescent="0.25"/>
  <cols>
    <col min="1" max="1" width="27.85546875" style="5" customWidth="1"/>
    <col min="2" max="2" width="18" style="5" customWidth="1"/>
    <col min="3" max="3" width="12.28515625" style="5" customWidth="1"/>
    <col min="4" max="4" width="14.28515625" style="5" customWidth="1"/>
    <col min="5" max="16384" width="11.42578125" style="5"/>
  </cols>
  <sheetData>
    <row r="1" spans="1:7" x14ac:dyDescent="0.25">
      <c r="A1" s="4"/>
      <c r="B1" s="4"/>
      <c r="C1" s="4"/>
      <c r="D1" s="4"/>
      <c r="E1" s="7"/>
      <c r="F1" s="7"/>
      <c r="G1" s="7"/>
    </row>
    <row r="2" spans="1:7" ht="17.25" x14ac:dyDescent="0.3">
      <c r="A2" s="44" t="s">
        <v>100</v>
      </c>
      <c r="B2" s="44"/>
      <c r="C2" s="44"/>
      <c r="D2" s="46"/>
      <c r="E2" s="7"/>
      <c r="F2" s="7"/>
      <c r="G2" s="7"/>
    </row>
    <row r="3" spans="1:7" ht="17.25" x14ac:dyDescent="0.3">
      <c r="A3" s="64" t="s">
        <v>139</v>
      </c>
      <c r="B3" s="42"/>
      <c r="C3" s="42"/>
      <c r="D3" s="43"/>
      <c r="E3" s="7"/>
      <c r="F3" s="7"/>
      <c r="G3" s="7"/>
    </row>
    <row r="4" spans="1:7" x14ac:dyDescent="0.25">
      <c r="D4" s="7"/>
      <c r="G4" s="7"/>
    </row>
    <row r="5" spans="1:7" ht="26.25" customHeight="1" x14ac:dyDescent="0.25">
      <c r="A5" s="65" t="s">
        <v>140</v>
      </c>
      <c r="B5" s="65" t="s">
        <v>108</v>
      </c>
      <c r="C5" s="21" t="s">
        <v>0</v>
      </c>
      <c r="D5" s="7"/>
      <c r="G5" s="7"/>
    </row>
    <row r="6" spans="1:7" ht="7.5" customHeight="1" x14ac:dyDescent="0.25">
      <c r="A6" s="80"/>
      <c r="B6" s="80"/>
      <c r="C6" s="80"/>
      <c r="D6" s="7"/>
      <c r="G6" s="7"/>
    </row>
    <row r="7" spans="1:7" x14ac:dyDescent="0.25">
      <c r="A7" s="98" t="s">
        <v>42</v>
      </c>
      <c r="B7" s="27">
        <v>40743</v>
      </c>
      <c r="C7" s="69">
        <f>B7/$B$13*100</f>
        <v>85.576559546313803</v>
      </c>
      <c r="D7" s="7"/>
      <c r="G7" s="7"/>
    </row>
    <row r="8" spans="1:7" x14ac:dyDescent="0.25">
      <c r="A8" s="99" t="s">
        <v>41</v>
      </c>
      <c r="B8" s="28">
        <v>4738</v>
      </c>
      <c r="C8" s="101">
        <f>B8/$B$13*100</f>
        <v>9.9516908212560384</v>
      </c>
      <c r="D8" s="7"/>
      <c r="G8" s="7"/>
    </row>
    <row r="9" spans="1:7" x14ac:dyDescent="0.25">
      <c r="A9" s="98" t="s">
        <v>43</v>
      </c>
      <c r="B9" s="27">
        <v>1813</v>
      </c>
      <c r="C9" s="69">
        <f>B9/$B$13*100</f>
        <v>3.808023524469649</v>
      </c>
      <c r="D9" s="7"/>
      <c r="G9" s="7"/>
    </row>
    <row r="10" spans="1:7" x14ac:dyDescent="0.25">
      <c r="A10" s="99" t="s">
        <v>44</v>
      </c>
      <c r="B10" s="28">
        <v>76</v>
      </c>
      <c r="C10" s="101">
        <f>B10/$B$13*100</f>
        <v>0.15963032976265493</v>
      </c>
      <c r="D10" s="7"/>
      <c r="G10" s="7"/>
    </row>
    <row r="11" spans="1:7" x14ac:dyDescent="0.25">
      <c r="A11" s="102" t="s">
        <v>62</v>
      </c>
      <c r="B11" s="27">
        <v>240</v>
      </c>
      <c r="C11" s="69">
        <f>B11/$B$13*100</f>
        <v>0.50409577819785756</v>
      </c>
      <c r="D11" s="7"/>
      <c r="G11" s="7"/>
    </row>
    <row r="12" spans="1:7" ht="8.25" customHeight="1" x14ac:dyDescent="0.25">
      <c r="A12" s="80"/>
      <c r="B12" s="82"/>
      <c r="C12" s="83"/>
      <c r="D12" s="7"/>
      <c r="G12" s="7"/>
    </row>
    <row r="13" spans="1:7" ht="22.5" customHeight="1" x14ac:dyDescent="0.25">
      <c r="A13" s="2" t="s">
        <v>39</v>
      </c>
      <c r="B13" s="23">
        <f>SUM(B7:B11)</f>
        <v>47610</v>
      </c>
      <c r="C13" s="23">
        <f>B13/$B$13*100</f>
        <v>100</v>
      </c>
      <c r="D13" s="7"/>
      <c r="G13" s="7"/>
    </row>
    <row r="14" spans="1:7" x14ac:dyDescent="0.25">
      <c r="D14" s="7"/>
    </row>
    <row r="15" spans="1:7" x14ac:dyDescent="0.25">
      <c r="D15" s="7"/>
    </row>
    <row r="16" spans="1:7" x14ac:dyDescent="0.25">
      <c r="D16" s="7"/>
    </row>
  </sheetData>
  <phoneticPr fontId="0" type="noConversion"/>
  <printOptions horizontalCentered="1"/>
  <pageMargins left="0.6692913385826772" right="0.74803149606299213" top="0.51181102362204722" bottom="0.98425196850393704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zoomScaleNormal="100" workbookViewId="0">
      <selection activeCell="D49" sqref="D49"/>
    </sheetView>
  </sheetViews>
  <sheetFormatPr baseColWidth="10" defaultColWidth="11.42578125" defaultRowHeight="15" x14ac:dyDescent="0.25"/>
  <cols>
    <col min="1" max="1" width="24" style="5" customWidth="1"/>
    <col min="2" max="2" width="11.5703125" style="5" customWidth="1"/>
    <col min="3" max="3" width="12.85546875" style="5" customWidth="1"/>
    <col min="4" max="4" width="13.42578125" style="5" customWidth="1"/>
    <col min="5" max="5" width="15.42578125" style="5" customWidth="1"/>
    <col min="6" max="6" width="12.5703125" style="5" customWidth="1"/>
    <col min="7" max="16384" width="11.42578125" style="5"/>
  </cols>
  <sheetData>
    <row r="2" spans="1:8" ht="17.25" x14ac:dyDescent="0.3">
      <c r="A2" s="44" t="s">
        <v>120</v>
      </c>
      <c r="B2" s="44"/>
      <c r="C2" s="44"/>
      <c r="D2" s="44"/>
      <c r="E2" s="44"/>
      <c r="F2" s="44"/>
    </row>
    <row r="3" spans="1:8" ht="17.25" x14ac:dyDescent="0.3">
      <c r="A3" s="44" t="s">
        <v>121</v>
      </c>
      <c r="B3" s="44"/>
      <c r="C3" s="44"/>
      <c r="D3" s="44"/>
      <c r="E3" s="44"/>
      <c r="F3" s="44"/>
    </row>
    <row r="5" spans="1:8" ht="20.25" customHeight="1" x14ac:dyDescent="0.25">
      <c r="A5" s="116" t="s">
        <v>101</v>
      </c>
      <c r="B5" s="117" t="s">
        <v>102</v>
      </c>
      <c r="C5" s="117"/>
      <c r="D5" s="117"/>
      <c r="E5" s="117"/>
      <c r="F5" s="117"/>
    </row>
    <row r="6" spans="1:8" ht="19.5" customHeight="1" x14ac:dyDescent="0.25">
      <c r="A6" s="116"/>
      <c r="B6" s="18" t="s">
        <v>45</v>
      </c>
      <c r="C6" s="18" t="s">
        <v>46</v>
      </c>
      <c r="D6" s="18" t="s">
        <v>47</v>
      </c>
      <c r="E6" s="18" t="s">
        <v>48</v>
      </c>
      <c r="F6" s="18" t="s">
        <v>39</v>
      </c>
    </row>
    <row r="7" spans="1:8" ht="8.25" customHeight="1" x14ac:dyDescent="0.25">
      <c r="A7" s="80"/>
      <c r="B7" s="90"/>
      <c r="C7" s="90"/>
      <c r="D7" s="89"/>
      <c r="E7" s="90"/>
      <c r="F7" s="90"/>
    </row>
    <row r="8" spans="1:8" x14ac:dyDescent="0.25">
      <c r="A8" s="54" t="s">
        <v>1</v>
      </c>
      <c r="B8" s="17">
        <v>179</v>
      </c>
      <c r="C8" s="17">
        <v>53</v>
      </c>
      <c r="D8" s="17">
        <v>0</v>
      </c>
      <c r="E8" s="17">
        <v>0</v>
      </c>
      <c r="F8" s="17">
        <f t="shared" ref="F8:F39" si="0">SUM(B8:E8)</f>
        <v>232</v>
      </c>
      <c r="G8" s="31" t="s">
        <v>63</v>
      </c>
    </row>
    <row r="9" spans="1:8" x14ac:dyDescent="0.25">
      <c r="A9" s="55" t="s">
        <v>2</v>
      </c>
      <c r="B9" s="6">
        <v>337</v>
      </c>
      <c r="C9" s="6">
        <v>384</v>
      </c>
      <c r="D9" s="6">
        <v>1</v>
      </c>
      <c r="E9" s="6">
        <v>0</v>
      </c>
      <c r="F9" s="6">
        <f t="shared" si="0"/>
        <v>722</v>
      </c>
      <c r="G9" s="31" t="s">
        <v>64</v>
      </c>
    </row>
    <row r="10" spans="1:8" x14ac:dyDescent="0.25">
      <c r="A10" s="54" t="s">
        <v>3</v>
      </c>
      <c r="B10" s="17">
        <v>243</v>
      </c>
      <c r="C10" s="17">
        <v>175</v>
      </c>
      <c r="D10" s="17">
        <v>0</v>
      </c>
      <c r="E10" s="17">
        <v>0</v>
      </c>
      <c r="F10" s="17">
        <f t="shared" si="0"/>
        <v>418</v>
      </c>
      <c r="G10" s="31" t="s">
        <v>65</v>
      </c>
    </row>
    <row r="11" spans="1:8" x14ac:dyDescent="0.25">
      <c r="A11" s="55" t="s">
        <v>4</v>
      </c>
      <c r="B11" s="6">
        <v>167</v>
      </c>
      <c r="C11" s="6">
        <v>48</v>
      </c>
      <c r="D11" s="6">
        <v>0</v>
      </c>
      <c r="E11" s="6">
        <v>0</v>
      </c>
      <c r="F11" s="6">
        <f t="shared" si="0"/>
        <v>215</v>
      </c>
      <c r="G11" s="31" t="s">
        <v>66</v>
      </c>
    </row>
    <row r="12" spans="1:8" x14ac:dyDescent="0.25">
      <c r="A12" s="54" t="s">
        <v>7</v>
      </c>
      <c r="B12" s="17">
        <v>700</v>
      </c>
      <c r="C12" s="17">
        <v>464</v>
      </c>
      <c r="D12" s="17">
        <v>0</v>
      </c>
      <c r="E12" s="17">
        <v>0</v>
      </c>
      <c r="F12" s="17">
        <f t="shared" si="0"/>
        <v>1164</v>
      </c>
      <c r="G12" s="31" t="s">
        <v>67</v>
      </c>
    </row>
    <row r="13" spans="1:8" x14ac:dyDescent="0.25">
      <c r="A13" s="55" t="s">
        <v>8</v>
      </c>
      <c r="B13" s="6">
        <v>233</v>
      </c>
      <c r="C13" s="6">
        <v>116</v>
      </c>
      <c r="D13" s="6">
        <v>0</v>
      </c>
      <c r="E13" s="6">
        <v>0</v>
      </c>
      <c r="F13" s="6">
        <f t="shared" si="0"/>
        <v>349</v>
      </c>
      <c r="G13" s="31" t="s">
        <v>68</v>
      </c>
    </row>
    <row r="14" spans="1:8" x14ac:dyDescent="0.25">
      <c r="A14" s="54" t="s">
        <v>5</v>
      </c>
      <c r="B14" s="17">
        <v>745</v>
      </c>
      <c r="C14" s="17">
        <v>99</v>
      </c>
      <c r="D14" s="17">
        <v>0</v>
      </c>
      <c r="E14" s="17">
        <v>0</v>
      </c>
      <c r="F14" s="17">
        <f t="shared" si="0"/>
        <v>844</v>
      </c>
      <c r="G14" s="31" t="s">
        <v>69</v>
      </c>
    </row>
    <row r="15" spans="1:8" x14ac:dyDescent="0.25">
      <c r="A15" s="55" t="s">
        <v>6</v>
      </c>
      <c r="B15" s="6">
        <v>44</v>
      </c>
      <c r="C15" s="6">
        <v>44</v>
      </c>
      <c r="D15" s="6">
        <v>0</v>
      </c>
      <c r="E15" s="6">
        <v>0</v>
      </c>
      <c r="F15" s="6">
        <f t="shared" si="0"/>
        <v>88</v>
      </c>
      <c r="G15" s="31" t="s">
        <v>70</v>
      </c>
      <c r="H15" s="19"/>
    </row>
    <row r="16" spans="1:8" x14ac:dyDescent="0.25">
      <c r="A16" s="54" t="s">
        <v>9</v>
      </c>
      <c r="B16" s="17">
        <v>14497</v>
      </c>
      <c r="C16" s="17">
        <v>1482</v>
      </c>
      <c r="D16" s="17">
        <v>3</v>
      </c>
      <c r="E16" s="17">
        <v>0</v>
      </c>
      <c r="F16" s="17">
        <f t="shared" si="0"/>
        <v>15982</v>
      </c>
      <c r="G16" s="31" t="s">
        <v>71</v>
      </c>
    </row>
    <row r="17" spans="1:7" x14ac:dyDescent="0.25">
      <c r="A17" s="55" t="s">
        <v>10</v>
      </c>
      <c r="B17" s="6">
        <v>240</v>
      </c>
      <c r="C17" s="6">
        <v>15</v>
      </c>
      <c r="D17" s="6">
        <v>0</v>
      </c>
      <c r="E17" s="6">
        <v>0</v>
      </c>
      <c r="F17" s="6">
        <f t="shared" si="0"/>
        <v>255</v>
      </c>
      <c r="G17" s="31" t="s">
        <v>72</v>
      </c>
    </row>
    <row r="18" spans="1:7" x14ac:dyDescent="0.25">
      <c r="A18" s="54" t="s">
        <v>33</v>
      </c>
      <c r="B18" s="17">
        <v>2497</v>
      </c>
      <c r="C18" s="17">
        <v>127</v>
      </c>
      <c r="D18" s="17">
        <v>2</v>
      </c>
      <c r="E18" s="17">
        <v>0</v>
      </c>
      <c r="F18" s="17">
        <f t="shared" si="0"/>
        <v>2626</v>
      </c>
      <c r="G18" s="31" t="s">
        <v>73</v>
      </c>
    </row>
    <row r="19" spans="1:7" x14ac:dyDescent="0.25">
      <c r="A19" s="55" t="s">
        <v>11</v>
      </c>
      <c r="B19" s="6">
        <v>2814</v>
      </c>
      <c r="C19" s="6">
        <v>77</v>
      </c>
      <c r="D19" s="6">
        <v>6</v>
      </c>
      <c r="E19" s="6">
        <v>1</v>
      </c>
      <c r="F19" s="6">
        <f t="shared" si="0"/>
        <v>2898</v>
      </c>
      <c r="G19" s="31" t="s">
        <v>74</v>
      </c>
    </row>
    <row r="20" spans="1:7" x14ac:dyDescent="0.25">
      <c r="A20" s="54" t="s">
        <v>12</v>
      </c>
      <c r="B20" s="17">
        <v>151</v>
      </c>
      <c r="C20" s="17">
        <v>164</v>
      </c>
      <c r="D20" s="17">
        <v>0</v>
      </c>
      <c r="E20" s="17">
        <v>0</v>
      </c>
      <c r="F20" s="17">
        <f t="shared" si="0"/>
        <v>315</v>
      </c>
      <c r="G20" s="31" t="s">
        <v>75</v>
      </c>
    </row>
    <row r="21" spans="1:7" x14ac:dyDescent="0.25">
      <c r="A21" s="55" t="s">
        <v>13</v>
      </c>
      <c r="B21" s="6">
        <v>848</v>
      </c>
      <c r="C21" s="6">
        <v>0</v>
      </c>
      <c r="D21" s="6">
        <v>0</v>
      </c>
      <c r="E21" s="6">
        <v>0</v>
      </c>
      <c r="F21" s="6">
        <f t="shared" si="0"/>
        <v>848</v>
      </c>
      <c r="G21" s="31" t="s">
        <v>76</v>
      </c>
    </row>
    <row r="22" spans="1:7" x14ac:dyDescent="0.25">
      <c r="A22" s="54" t="s">
        <v>14</v>
      </c>
      <c r="B22" s="17">
        <v>2218</v>
      </c>
      <c r="C22" s="17">
        <v>972</v>
      </c>
      <c r="D22" s="17">
        <v>0</v>
      </c>
      <c r="E22" s="17">
        <v>1</v>
      </c>
      <c r="F22" s="17">
        <f t="shared" si="0"/>
        <v>3191</v>
      </c>
      <c r="G22" s="31" t="s">
        <v>77</v>
      </c>
    </row>
    <row r="23" spans="1:7" x14ac:dyDescent="0.25">
      <c r="A23" s="55" t="s">
        <v>15</v>
      </c>
      <c r="B23" s="6">
        <v>1113</v>
      </c>
      <c r="C23" s="6">
        <v>84</v>
      </c>
      <c r="D23" s="6">
        <v>0</v>
      </c>
      <c r="E23" s="6">
        <v>0</v>
      </c>
      <c r="F23" s="6">
        <f t="shared" si="0"/>
        <v>1197</v>
      </c>
      <c r="G23" s="31" t="s">
        <v>78</v>
      </c>
    </row>
    <row r="24" spans="1:7" x14ac:dyDescent="0.25">
      <c r="A24" s="54" t="s">
        <v>16</v>
      </c>
      <c r="B24" s="17">
        <v>555</v>
      </c>
      <c r="C24" s="17">
        <v>15</v>
      </c>
      <c r="D24" s="17">
        <v>0</v>
      </c>
      <c r="E24" s="17">
        <v>0</v>
      </c>
      <c r="F24" s="17">
        <f t="shared" si="0"/>
        <v>570</v>
      </c>
      <c r="G24" s="31" t="s">
        <v>79</v>
      </c>
    </row>
    <row r="25" spans="1:7" x14ac:dyDescent="0.25">
      <c r="A25" s="55" t="s">
        <v>17</v>
      </c>
      <c r="B25" s="6">
        <v>246</v>
      </c>
      <c r="C25" s="6">
        <v>21</v>
      </c>
      <c r="D25" s="6">
        <v>0</v>
      </c>
      <c r="E25" s="6">
        <v>0</v>
      </c>
      <c r="F25" s="6">
        <f t="shared" si="0"/>
        <v>267</v>
      </c>
      <c r="G25" s="31" t="s">
        <v>80</v>
      </c>
    </row>
    <row r="26" spans="1:7" x14ac:dyDescent="0.25">
      <c r="A26" s="54" t="s">
        <v>18</v>
      </c>
      <c r="B26" s="17">
        <v>991</v>
      </c>
      <c r="C26" s="17">
        <v>893</v>
      </c>
      <c r="D26" s="17">
        <v>0</v>
      </c>
      <c r="E26" s="17">
        <v>0</v>
      </c>
      <c r="F26" s="17">
        <f t="shared" si="0"/>
        <v>1884</v>
      </c>
      <c r="G26" s="31" t="s">
        <v>81</v>
      </c>
    </row>
    <row r="27" spans="1:7" x14ac:dyDescent="0.25">
      <c r="A27" s="55" t="s">
        <v>19</v>
      </c>
      <c r="B27" s="6">
        <v>857</v>
      </c>
      <c r="C27" s="6">
        <v>108</v>
      </c>
      <c r="D27" s="6">
        <v>1</v>
      </c>
      <c r="E27" s="6">
        <v>0</v>
      </c>
      <c r="F27" s="6">
        <f t="shared" si="0"/>
        <v>966</v>
      </c>
      <c r="G27" s="31" t="s">
        <v>82</v>
      </c>
    </row>
    <row r="28" spans="1:7" x14ac:dyDescent="0.25">
      <c r="A28" s="54" t="s">
        <v>20</v>
      </c>
      <c r="B28" s="17">
        <v>1932</v>
      </c>
      <c r="C28" s="17">
        <v>51</v>
      </c>
      <c r="D28" s="17">
        <v>1</v>
      </c>
      <c r="E28" s="17">
        <v>0</v>
      </c>
      <c r="F28" s="17">
        <f t="shared" si="0"/>
        <v>1984</v>
      </c>
      <c r="G28" s="31" t="s">
        <v>88</v>
      </c>
    </row>
    <row r="29" spans="1:7" x14ac:dyDescent="0.25">
      <c r="A29" s="55" t="s">
        <v>21</v>
      </c>
      <c r="B29" s="6">
        <v>2498</v>
      </c>
      <c r="C29" s="6">
        <v>51</v>
      </c>
      <c r="D29" s="6">
        <v>0</v>
      </c>
      <c r="E29" s="6">
        <v>1</v>
      </c>
      <c r="F29" s="6">
        <f t="shared" si="0"/>
        <v>2550</v>
      </c>
      <c r="G29" s="31" t="s">
        <v>83</v>
      </c>
    </row>
    <row r="30" spans="1:7" x14ac:dyDescent="0.25">
      <c r="A30" s="54" t="s">
        <v>22</v>
      </c>
      <c r="B30" s="17">
        <v>138</v>
      </c>
      <c r="C30" s="17">
        <v>341</v>
      </c>
      <c r="D30" s="17">
        <v>0</v>
      </c>
      <c r="E30" s="17">
        <v>1</v>
      </c>
      <c r="F30" s="17">
        <f t="shared" si="0"/>
        <v>480</v>
      </c>
      <c r="G30" s="31" t="s">
        <v>84</v>
      </c>
    </row>
    <row r="31" spans="1:7" x14ac:dyDescent="0.25">
      <c r="A31" s="55" t="s">
        <v>23</v>
      </c>
      <c r="B31" s="6">
        <v>732</v>
      </c>
      <c r="C31" s="6">
        <v>29</v>
      </c>
      <c r="D31" s="6">
        <v>0</v>
      </c>
      <c r="E31" s="6">
        <v>0</v>
      </c>
      <c r="F31" s="6">
        <f t="shared" si="0"/>
        <v>761</v>
      </c>
      <c r="G31" s="31" t="s">
        <v>85</v>
      </c>
    </row>
    <row r="32" spans="1:7" x14ac:dyDescent="0.25">
      <c r="A32" s="54" t="s">
        <v>24</v>
      </c>
      <c r="B32" s="17">
        <v>726</v>
      </c>
      <c r="C32" s="17">
        <v>193</v>
      </c>
      <c r="D32" s="17">
        <v>0</v>
      </c>
      <c r="E32" s="17">
        <v>0</v>
      </c>
      <c r="F32" s="17">
        <f t="shared" si="0"/>
        <v>919</v>
      </c>
      <c r="G32" s="31" t="s">
        <v>86</v>
      </c>
    </row>
    <row r="33" spans="1:7" x14ac:dyDescent="0.25">
      <c r="A33" s="55" t="s">
        <v>25</v>
      </c>
      <c r="B33" s="6">
        <v>461</v>
      </c>
      <c r="C33" s="6">
        <v>73</v>
      </c>
      <c r="D33" s="6">
        <v>0</v>
      </c>
      <c r="E33" s="6">
        <v>0</v>
      </c>
      <c r="F33" s="6">
        <f t="shared" si="0"/>
        <v>534</v>
      </c>
      <c r="G33" s="31" t="s">
        <v>87</v>
      </c>
    </row>
    <row r="34" spans="1:7" x14ac:dyDescent="0.25">
      <c r="A34" s="54" t="s">
        <v>26</v>
      </c>
      <c r="B34" s="17">
        <v>606</v>
      </c>
      <c r="C34" s="17">
        <v>70</v>
      </c>
      <c r="D34" s="17">
        <v>0</v>
      </c>
      <c r="E34" s="17">
        <v>0</v>
      </c>
      <c r="F34" s="17">
        <f t="shared" si="0"/>
        <v>676</v>
      </c>
      <c r="G34" s="31" t="s">
        <v>89</v>
      </c>
    </row>
    <row r="35" spans="1:7" x14ac:dyDescent="0.25">
      <c r="A35" s="55" t="s">
        <v>27</v>
      </c>
      <c r="B35" s="6">
        <v>817</v>
      </c>
      <c r="C35" s="6">
        <v>91</v>
      </c>
      <c r="D35" s="6">
        <v>0</v>
      </c>
      <c r="E35" s="6">
        <v>0</v>
      </c>
      <c r="F35" s="6">
        <f t="shared" si="0"/>
        <v>908</v>
      </c>
      <c r="G35" s="31" t="s">
        <v>90</v>
      </c>
    </row>
    <row r="36" spans="1:7" x14ac:dyDescent="0.25">
      <c r="A36" s="54" t="s">
        <v>28</v>
      </c>
      <c r="B36" s="17">
        <v>1009</v>
      </c>
      <c r="C36" s="17">
        <v>7</v>
      </c>
      <c r="D36" s="17">
        <v>0</v>
      </c>
      <c r="E36" s="17">
        <v>0</v>
      </c>
      <c r="F36" s="17">
        <f t="shared" si="0"/>
        <v>1016</v>
      </c>
      <c r="G36" s="31" t="s">
        <v>91</v>
      </c>
    </row>
    <row r="37" spans="1:7" x14ac:dyDescent="0.25">
      <c r="A37" s="55" t="s">
        <v>29</v>
      </c>
      <c r="B37" s="6">
        <v>2086</v>
      </c>
      <c r="C37" s="6">
        <v>74</v>
      </c>
      <c r="D37" s="6">
        <v>2</v>
      </c>
      <c r="E37" s="6">
        <v>0</v>
      </c>
      <c r="F37" s="6">
        <f t="shared" si="0"/>
        <v>2162</v>
      </c>
      <c r="G37" s="31" t="s">
        <v>92</v>
      </c>
    </row>
    <row r="38" spans="1:7" x14ac:dyDescent="0.25">
      <c r="A38" s="54" t="s">
        <v>30</v>
      </c>
      <c r="B38" s="17">
        <v>371</v>
      </c>
      <c r="C38" s="17">
        <v>76</v>
      </c>
      <c r="D38" s="17">
        <v>0</v>
      </c>
      <c r="E38" s="17">
        <v>0</v>
      </c>
      <c r="F38" s="17">
        <f t="shared" si="0"/>
        <v>447</v>
      </c>
      <c r="G38" s="31" t="s">
        <v>93</v>
      </c>
    </row>
    <row r="39" spans="1:7" x14ac:dyDescent="0.25">
      <c r="A39" s="55" t="s">
        <v>31</v>
      </c>
      <c r="B39" s="6">
        <v>114</v>
      </c>
      <c r="C39" s="6">
        <v>28</v>
      </c>
      <c r="D39" s="6">
        <v>0</v>
      </c>
      <c r="E39" s="6">
        <v>0</v>
      </c>
      <c r="F39" s="6">
        <f t="shared" si="0"/>
        <v>142</v>
      </c>
      <c r="G39" s="31" t="s">
        <v>94</v>
      </c>
    </row>
    <row r="40" spans="1:7" ht="8.25" customHeight="1" x14ac:dyDescent="0.25">
      <c r="A40" s="80"/>
      <c r="B40" s="81"/>
      <c r="C40" s="81"/>
      <c r="D40" s="81"/>
      <c r="E40" s="81"/>
      <c r="F40" s="81"/>
    </row>
    <row r="41" spans="1:7" ht="20.25" customHeight="1" x14ac:dyDescent="0.25">
      <c r="A41" s="3" t="s">
        <v>39</v>
      </c>
      <c r="B41" s="23">
        <f t="shared" ref="B41:F41" si="1">SUM(B8:B39)</f>
        <v>41165</v>
      </c>
      <c r="C41" s="23">
        <f t="shared" si="1"/>
        <v>6425</v>
      </c>
      <c r="D41" s="23">
        <f t="shared" si="1"/>
        <v>16</v>
      </c>
      <c r="E41" s="23">
        <f t="shared" si="1"/>
        <v>4</v>
      </c>
      <c r="F41" s="23">
        <f t="shared" si="1"/>
        <v>47610</v>
      </c>
    </row>
  </sheetData>
  <mergeCells count="2">
    <mergeCell ref="A5:A6"/>
    <mergeCell ref="B5:F5"/>
  </mergeCells>
  <phoneticPr fontId="0" type="noConversion"/>
  <printOptions horizontalCentered="1"/>
  <pageMargins left="0.39370078740157483" right="0.74803149606299213" top="0.70866141732283472" bottom="0.98425196850393704" header="0" footer="0"/>
  <pageSetup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zoomScaleNormal="100" workbookViewId="0">
      <selection activeCell="H51" sqref="H51"/>
    </sheetView>
  </sheetViews>
  <sheetFormatPr baseColWidth="10" defaultColWidth="11.42578125" defaultRowHeight="15" x14ac:dyDescent="0.25"/>
  <cols>
    <col min="1" max="1" width="22.28515625" style="5" customWidth="1"/>
    <col min="2" max="2" width="11.42578125" style="5" customWidth="1"/>
    <col min="3" max="3" width="12.140625" style="5" customWidth="1"/>
    <col min="4" max="4" width="12" style="5" customWidth="1"/>
    <col min="5" max="5" width="9.140625" style="5" customWidth="1"/>
    <col min="6" max="6" width="11.7109375" style="5" customWidth="1"/>
    <col min="7" max="7" width="9.28515625" style="5" customWidth="1"/>
    <col min="8" max="8" width="11.42578125" style="5"/>
    <col min="9" max="9" width="24.85546875" style="5" customWidth="1"/>
    <col min="10" max="16384" width="11.42578125" style="5"/>
  </cols>
  <sheetData>
    <row r="2" spans="1:11" ht="19.5" customHeight="1" x14ac:dyDescent="0.25">
      <c r="A2" s="118" t="s">
        <v>122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9.5" customHeight="1" x14ac:dyDescent="0.25">
      <c r="A3" s="119" t="s">
        <v>141</v>
      </c>
      <c r="B3" s="119"/>
      <c r="C3" s="119"/>
      <c r="D3" s="119"/>
      <c r="E3" s="67"/>
      <c r="F3" s="67"/>
      <c r="G3" s="67"/>
      <c r="H3" s="67"/>
      <c r="I3" s="67"/>
      <c r="J3" s="67"/>
      <c r="K3" s="67"/>
    </row>
    <row r="5" spans="1:11" ht="37.5" customHeight="1" x14ac:dyDescent="0.25">
      <c r="A5" s="53" t="s">
        <v>101</v>
      </c>
      <c r="B5" s="22" t="s">
        <v>42</v>
      </c>
      <c r="C5" s="22" t="s">
        <v>41</v>
      </c>
      <c r="D5" s="22" t="s">
        <v>43</v>
      </c>
      <c r="E5" s="22" t="s">
        <v>44</v>
      </c>
      <c r="F5" s="22" t="s">
        <v>49</v>
      </c>
      <c r="G5" s="75" t="s">
        <v>39</v>
      </c>
    </row>
    <row r="6" spans="1:11" ht="9" customHeight="1" x14ac:dyDescent="0.25">
      <c r="A6" s="80"/>
      <c r="B6" s="80"/>
      <c r="C6" s="80"/>
      <c r="D6" s="80"/>
      <c r="E6" s="80"/>
      <c r="F6" s="80"/>
      <c r="G6" s="80"/>
    </row>
    <row r="7" spans="1:11" x14ac:dyDescent="0.25">
      <c r="A7" s="54" t="s">
        <v>1</v>
      </c>
      <c r="B7" s="17">
        <v>179</v>
      </c>
      <c r="C7" s="17">
        <v>50</v>
      </c>
      <c r="D7" s="17">
        <v>3</v>
      </c>
      <c r="E7" s="17">
        <v>0</v>
      </c>
      <c r="F7" s="17">
        <v>0</v>
      </c>
      <c r="G7" s="17">
        <f t="shared" ref="G7:G38" si="0">B7+C7+D7+E7+F7</f>
        <v>232</v>
      </c>
      <c r="H7" s="31" t="s">
        <v>63</v>
      </c>
      <c r="J7" s="15"/>
    </row>
    <row r="8" spans="1:11" x14ac:dyDescent="0.25">
      <c r="A8" s="55" t="s">
        <v>2</v>
      </c>
      <c r="B8" s="6">
        <v>399</v>
      </c>
      <c r="C8" s="6">
        <v>209</v>
      </c>
      <c r="D8" s="6">
        <v>89</v>
      </c>
      <c r="E8" s="6">
        <v>25</v>
      </c>
      <c r="F8" s="6">
        <v>0</v>
      </c>
      <c r="G8" s="28">
        <f t="shared" si="0"/>
        <v>722</v>
      </c>
      <c r="H8" s="31" t="s">
        <v>64</v>
      </c>
      <c r="J8" s="14"/>
    </row>
    <row r="9" spans="1:11" x14ac:dyDescent="0.25">
      <c r="A9" s="54" t="s">
        <v>3</v>
      </c>
      <c r="B9" s="17">
        <v>222</v>
      </c>
      <c r="C9" s="17">
        <v>53</v>
      </c>
      <c r="D9" s="17">
        <v>143</v>
      </c>
      <c r="E9" s="17">
        <v>0</v>
      </c>
      <c r="F9" s="17">
        <v>0</v>
      </c>
      <c r="G9" s="17">
        <f t="shared" si="0"/>
        <v>418</v>
      </c>
      <c r="H9" s="31" t="s">
        <v>65</v>
      </c>
      <c r="J9" s="15"/>
    </row>
    <row r="10" spans="1:11" x14ac:dyDescent="0.25">
      <c r="A10" s="55" t="s">
        <v>4</v>
      </c>
      <c r="B10" s="6">
        <v>157</v>
      </c>
      <c r="C10" s="6">
        <v>36</v>
      </c>
      <c r="D10" s="6">
        <v>22</v>
      </c>
      <c r="E10" s="6">
        <v>0</v>
      </c>
      <c r="F10" s="6">
        <v>0</v>
      </c>
      <c r="G10" s="28">
        <f t="shared" si="0"/>
        <v>215</v>
      </c>
      <c r="H10" s="31" t="s">
        <v>66</v>
      </c>
      <c r="I10" s="14"/>
    </row>
    <row r="11" spans="1:11" x14ac:dyDescent="0.25">
      <c r="A11" s="54" t="s">
        <v>7</v>
      </c>
      <c r="B11" s="17">
        <v>674</v>
      </c>
      <c r="C11" s="17">
        <v>137</v>
      </c>
      <c r="D11" s="17">
        <v>240</v>
      </c>
      <c r="E11" s="17">
        <v>23</v>
      </c>
      <c r="F11" s="17">
        <v>90</v>
      </c>
      <c r="G11" s="17">
        <f t="shared" si="0"/>
        <v>1164</v>
      </c>
      <c r="H11" s="31" t="s">
        <v>67</v>
      </c>
      <c r="I11" s="15"/>
    </row>
    <row r="12" spans="1:11" x14ac:dyDescent="0.25">
      <c r="A12" s="55" t="s">
        <v>8</v>
      </c>
      <c r="B12" s="6">
        <v>243</v>
      </c>
      <c r="C12" s="6">
        <v>92</v>
      </c>
      <c r="D12" s="6">
        <v>14</v>
      </c>
      <c r="E12" s="6">
        <v>0</v>
      </c>
      <c r="F12" s="6">
        <v>0</v>
      </c>
      <c r="G12" s="28">
        <f t="shared" si="0"/>
        <v>349</v>
      </c>
      <c r="H12" s="31" t="s">
        <v>68</v>
      </c>
      <c r="I12" s="14"/>
    </row>
    <row r="13" spans="1:11" x14ac:dyDescent="0.25">
      <c r="A13" s="54" t="s">
        <v>5</v>
      </c>
      <c r="B13" s="17">
        <v>745</v>
      </c>
      <c r="C13" s="17">
        <v>90</v>
      </c>
      <c r="D13" s="17">
        <v>9</v>
      </c>
      <c r="E13" s="17">
        <v>0</v>
      </c>
      <c r="F13" s="17">
        <v>0</v>
      </c>
      <c r="G13" s="17">
        <f t="shared" si="0"/>
        <v>844</v>
      </c>
      <c r="H13" s="31" t="s">
        <v>69</v>
      </c>
      <c r="I13" s="15"/>
    </row>
    <row r="14" spans="1:11" x14ac:dyDescent="0.25">
      <c r="A14" s="55" t="s">
        <v>6</v>
      </c>
      <c r="B14" s="6">
        <v>44</v>
      </c>
      <c r="C14" s="6">
        <v>34</v>
      </c>
      <c r="D14" s="6">
        <v>10</v>
      </c>
      <c r="E14" s="6">
        <v>0</v>
      </c>
      <c r="F14" s="6">
        <v>0</v>
      </c>
      <c r="G14" s="28">
        <f t="shared" si="0"/>
        <v>88</v>
      </c>
      <c r="H14" s="31" t="s">
        <v>70</v>
      </c>
      <c r="I14" s="14"/>
    </row>
    <row r="15" spans="1:11" x14ac:dyDescent="0.25">
      <c r="A15" s="54" t="s">
        <v>9</v>
      </c>
      <c r="B15" s="17">
        <v>14282</v>
      </c>
      <c r="C15" s="17">
        <v>1219</v>
      </c>
      <c r="D15" s="17">
        <v>405</v>
      </c>
      <c r="E15" s="17">
        <v>1</v>
      </c>
      <c r="F15" s="17">
        <v>75</v>
      </c>
      <c r="G15" s="17">
        <f t="shared" si="0"/>
        <v>15982</v>
      </c>
      <c r="H15" s="31" t="s">
        <v>71</v>
      </c>
      <c r="J15" s="15"/>
    </row>
    <row r="16" spans="1:11" x14ac:dyDescent="0.25">
      <c r="A16" s="55" t="s">
        <v>10</v>
      </c>
      <c r="B16" s="6">
        <v>239</v>
      </c>
      <c r="C16" s="6">
        <v>11</v>
      </c>
      <c r="D16" s="6">
        <v>5</v>
      </c>
      <c r="E16" s="6">
        <v>0</v>
      </c>
      <c r="F16" s="6">
        <v>0</v>
      </c>
      <c r="G16" s="28">
        <f t="shared" si="0"/>
        <v>255</v>
      </c>
      <c r="H16" s="31" t="s">
        <v>72</v>
      </c>
      <c r="J16" s="14"/>
    </row>
    <row r="17" spans="1:10" x14ac:dyDescent="0.25">
      <c r="A17" s="54" t="s">
        <v>33</v>
      </c>
      <c r="B17" s="17">
        <v>2440</v>
      </c>
      <c r="C17" s="17">
        <v>119</v>
      </c>
      <c r="D17" s="17">
        <v>59</v>
      </c>
      <c r="E17" s="17">
        <v>4</v>
      </c>
      <c r="F17" s="17">
        <v>4</v>
      </c>
      <c r="G17" s="17">
        <f t="shared" si="0"/>
        <v>2626</v>
      </c>
      <c r="H17" s="31" t="s">
        <v>73</v>
      </c>
      <c r="J17" s="15"/>
    </row>
    <row r="18" spans="1:10" x14ac:dyDescent="0.25">
      <c r="A18" s="55" t="s">
        <v>11</v>
      </c>
      <c r="B18" s="6">
        <v>2820</v>
      </c>
      <c r="C18" s="6">
        <v>64</v>
      </c>
      <c r="D18" s="6">
        <v>14</v>
      </c>
      <c r="E18" s="6">
        <v>0</v>
      </c>
      <c r="F18" s="6">
        <v>0</v>
      </c>
      <c r="G18" s="28">
        <f t="shared" si="0"/>
        <v>2898</v>
      </c>
      <c r="H18" s="31" t="s">
        <v>74</v>
      </c>
      <c r="J18" s="14"/>
    </row>
    <row r="19" spans="1:10" x14ac:dyDescent="0.25">
      <c r="A19" s="54" t="s">
        <v>12</v>
      </c>
      <c r="B19" s="17">
        <v>137</v>
      </c>
      <c r="C19" s="17">
        <v>113</v>
      </c>
      <c r="D19" s="17">
        <v>62</v>
      </c>
      <c r="E19" s="17">
        <v>0</v>
      </c>
      <c r="F19" s="17">
        <v>3</v>
      </c>
      <c r="G19" s="17">
        <f t="shared" si="0"/>
        <v>315</v>
      </c>
      <c r="H19" s="31" t="s">
        <v>75</v>
      </c>
      <c r="J19" s="15"/>
    </row>
    <row r="20" spans="1:10" x14ac:dyDescent="0.25">
      <c r="A20" s="55" t="s">
        <v>13</v>
      </c>
      <c r="B20" s="6">
        <v>848</v>
      </c>
      <c r="C20" s="6">
        <v>0</v>
      </c>
      <c r="D20" s="6">
        <v>0</v>
      </c>
      <c r="E20" s="6">
        <v>0</v>
      </c>
      <c r="F20" s="6">
        <v>0</v>
      </c>
      <c r="G20" s="28">
        <f t="shared" si="0"/>
        <v>848</v>
      </c>
      <c r="H20" s="31" t="s">
        <v>76</v>
      </c>
      <c r="J20" s="14"/>
    </row>
    <row r="21" spans="1:10" x14ac:dyDescent="0.25">
      <c r="A21" s="54" t="s">
        <v>14</v>
      </c>
      <c r="B21" s="17">
        <v>2206</v>
      </c>
      <c r="C21" s="17">
        <v>764</v>
      </c>
      <c r="D21" s="17">
        <v>210</v>
      </c>
      <c r="E21" s="17">
        <v>2</v>
      </c>
      <c r="F21" s="17">
        <v>9</v>
      </c>
      <c r="G21" s="17">
        <f t="shared" si="0"/>
        <v>3191</v>
      </c>
      <c r="H21" s="31" t="s">
        <v>77</v>
      </c>
      <c r="J21" s="15"/>
    </row>
    <row r="22" spans="1:10" x14ac:dyDescent="0.25">
      <c r="A22" s="55" t="s">
        <v>15</v>
      </c>
      <c r="B22" s="6">
        <v>1121</v>
      </c>
      <c r="C22" s="6">
        <v>73</v>
      </c>
      <c r="D22" s="6">
        <v>3</v>
      </c>
      <c r="E22" s="6">
        <v>0</v>
      </c>
      <c r="F22" s="6">
        <v>0</v>
      </c>
      <c r="G22" s="28">
        <f t="shared" si="0"/>
        <v>1197</v>
      </c>
      <c r="H22" s="31" t="s">
        <v>78</v>
      </c>
      <c r="J22" s="14"/>
    </row>
    <row r="23" spans="1:10" x14ac:dyDescent="0.25">
      <c r="A23" s="54" t="s">
        <v>16</v>
      </c>
      <c r="B23" s="17">
        <v>552</v>
      </c>
      <c r="C23" s="17">
        <v>12</v>
      </c>
      <c r="D23" s="17">
        <v>3</v>
      </c>
      <c r="E23" s="17">
        <v>3</v>
      </c>
      <c r="F23" s="17">
        <v>0</v>
      </c>
      <c r="G23" s="17">
        <f t="shared" si="0"/>
        <v>570</v>
      </c>
      <c r="H23" s="31" t="s">
        <v>79</v>
      </c>
      <c r="J23" s="15"/>
    </row>
    <row r="24" spans="1:10" x14ac:dyDescent="0.25">
      <c r="A24" s="55" t="s">
        <v>17</v>
      </c>
      <c r="B24" s="6">
        <v>245</v>
      </c>
      <c r="C24" s="6">
        <v>22</v>
      </c>
      <c r="D24" s="6">
        <v>0</v>
      </c>
      <c r="E24" s="6">
        <v>0</v>
      </c>
      <c r="F24" s="6">
        <v>0</v>
      </c>
      <c r="G24" s="28">
        <f t="shared" si="0"/>
        <v>267</v>
      </c>
      <c r="H24" s="31" t="s">
        <v>80</v>
      </c>
      <c r="J24" s="14"/>
    </row>
    <row r="25" spans="1:10" x14ac:dyDescent="0.25">
      <c r="A25" s="54" t="s">
        <v>18</v>
      </c>
      <c r="B25" s="17">
        <v>983</v>
      </c>
      <c r="C25" s="17">
        <v>831</v>
      </c>
      <c r="D25" s="17">
        <v>70</v>
      </c>
      <c r="E25" s="17">
        <v>0</v>
      </c>
      <c r="F25" s="17">
        <v>0</v>
      </c>
      <c r="G25" s="17">
        <f t="shared" si="0"/>
        <v>1884</v>
      </c>
      <c r="H25" s="31" t="s">
        <v>81</v>
      </c>
      <c r="J25" s="15"/>
    </row>
    <row r="26" spans="1:10" x14ac:dyDescent="0.25">
      <c r="A26" s="55" t="s">
        <v>19</v>
      </c>
      <c r="B26" s="6">
        <v>844</v>
      </c>
      <c r="C26" s="6">
        <v>45</v>
      </c>
      <c r="D26" s="6">
        <v>44</v>
      </c>
      <c r="E26" s="6">
        <v>0</v>
      </c>
      <c r="F26" s="6">
        <v>33</v>
      </c>
      <c r="G26" s="28">
        <f t="shared" si="0"/>
        <v>966</v>
      </c>
      <c r="H26" s="31" t="s">
        <v>82</v>
      </c>
      <c r="J26" s="14"/>
    </row>
    <row r="27" spans="1:10" x14ac:dyDescent="0.25">
      <c r="A27" s="54" t="s">
        <v>20</v>
      </c>
      <c r="B27" s="17">
        <v>1933</v>
      </c>
      <c r="C27" s="17">
        <v>41</v>
      </c>
      <c r="D27" s="17">
        <v>7</v>
      </c>
      <c r="E27" s="17">
        <v>0</v>
      </c>
      <c r="F27" s="17">
        <v>3</v>
      </c>
      <c r="G27" s="17">
        <f t="shared" si="0"/>
        <v>1984</v>
      </c>
      <c r="H27" s="31" t="s">
        <v>88</v>
      </c>
      <c r="J27" s="15"/>
    </row>
    <row r="28" spans="1:10" x14ac:dyDescent="0.25">
      <c r="A28" s="55" t="s">
        <v>21</v>
      </c>
      <c r="B28" s="6">
        <v>2495</v>
      </c>
      <c r="C28" s="6">
        <v>49</v>
      </c>
      <c r="D28" s="6">
        <v>6</v>
      </c>
      <c r="E28" s="6">
        <v>0</v>
      </c>
      <c r="F28" s="6">
        <v>0</v>
      </c>
      <c r="G28" s="28">
        <f t="shared" si="0"/>
        <v>2550</v>
      </c>
      <c r="H28" s="31" t="s">
        <v>83</v>
      </c>
      <c r="J28" s="14"/>
    </row>
    <row r="29" spans="1:10" x14ac:dyDescent="0.25">
      <c r="A29" s="54" t="s">
        <v>22</v>
      </c>
      <c r="B29" s="17">
        <v>49</v>
      </c>
      <c r="C29" s="17">
        <v>132</v>
      </c>
      <c r="D29" s="17">
        <v>288</v>
      </c>
      <c r="E29" s="17">
        <v>0</v>
      </c>
      <c r="F29" s="17">
        <v>11</v>
      </c>
      <c r="G29" s="17">
        <f t="shared" si="0"/>
        <v>480</v>
      </c>
      <c r="H29" s="31" t="s">
        <v>84</v>
      </c>
      <c r="J29" s="15"/>
    </row>
    <row r="30" spans="1:10" x14ac:dyDescent="0.25">
      <c r="A30" s="55" t="s">
        <v>23</v>
      </c>
      <c r="B30" s="6">
        <v>730</v>
      </c>
      <c r="C30" s="6">
        <v>27</v>
      </c>
      <c r="D30" s="6">
        <v>4</v>
      </c>
      <c r="E30" s="6">
        <v>0</v>
      </c>
      <c r="F30" s="6">
        <v>0</v>
      </c>
      <c r="G30" s="28">
        <f t="shared" si="0"/>
        <v>761</v>
      </c>
      <c r="H30" s="31" t="s">
        <v>85</v>
      </c>
      <c r="J30" s="14"/>
    </row>
    <row r="31" spans="1:10" x14ac:dyDescent="0.25">
      <c r="A31" s="54" t="s">
        <v>24</v>
      </c>
      <c r="B31" s="17">
        <v>721</v>
      </c>
      <c r="C31" s="17">
        <v>159</v>
      </c>
      <c r="D31" s="17">
        <v>39</v>
      </c>
      <c r="E31" s="17">
        <v>0</v>
      </c>
      <c r="F31" s="17">
        <v>0</v>
      </c>
      <c r="G31" s="17">
        <f t="shared" si="0"/>
        <v>919</v>
      </c>
      <c r="H31" s="31" t="s">
        <v>86</v>
      </c>
      <c r="J31" s="15"/>
    </row>
    <row r="32" spans="1:10" x14ac:dyDescent="0.25">
      <c r="A32" s="55" t="s">
        <v>25</v>
      </c>
      <c r="B32" s="6">
        <v>452</v>
      </c>
      <c r="C32" s="6">
        <v>63</v>
      </c>
      <c r="D32" s="6">
        <v>19</v>
      </c>
      <c r="E32" s="6">
        <v>0</v>
      </c>
      <c r="F32" s="6">
        <v>0</v>
      </c>
      <c r="G32" s="28">
        <f t="shared" si="0"/>
        <v>534</v>
      </c>
      <c r="H32" s="31" t="s">
        <v>87</v>
      </c>
      <c r="J32" s="14"/>
    </row>
    <row r="33" spans="1:10" x14ac:dyDescent="0.25">
      <c r="A33" s="54" t="s">
        <v>26</v>
      </c>
      <c r="B33" s="17">
        <v>600</v>
      </c>
      <c r="C33" s="17">
        <v>62</v>
      </c>
      <c r="D33" s="17">
        <v>4</v>
      </c>
      <c r="E33" s="17">
        <v>0</v>
      </c>
      <c r="F33" s="17">
        <v>10</v>
      </c>
      <c r="G33" s="17">
        <f t="shared" si="0"/>
        <v>676</v>
      </c>
      <c r="H33" s="31" t="s">
        <v>89</v>
      </c>
      <c r="J33" s="15"/>
    </row>
    <row r="34" spans="1:10" x14ac:dyDescent="0.25">
      <c r="A34" s="55" t="s">
        <v>27</v>
      </c>
      <c r="B34" s="6">
        <v>817</v>
      </c>
      <c r="C34" s="6">
        <v>82</v>
      </c>
      <c r="D34" s="6">
        <v>9</v>
      </c>
      <c r="E34" s="6">
        <v>0</v>
      </c>
      <c r="F34" s="6">
        <v>0</v>
      </c>
      <c r="G34" s="28">
        <f t="shared" si="0"/>
        <v>908</v>
      </c>
      <c r="H34" s="31" t="s">
        <v>90</v>
      </c>
      <c r="J34" s="14"/>
    </row>
    <row r="35" spans="1:10" x14ac:dyDescent="0.25">
      <c r="A35" s="54" t="s">
        <v>28</v>
      </c>
      <c r="B35" s="17">
        <v>997</v>
      </c>
      <c r="C35" s="17">
        <v>0</v>
      </c>
      <c r="D35" s="17">
        <v>0</v>
      </c>
      <c r="E35" s="17">
        <v>17</v>
      </c>
      <c r="F35" s="17">
        <v>2</v>
      </c>
      <c r="G35" s="17">
        <f t="shared" si="0"/>
        <v>1016</v>
      </c>
      <c r="H35" s="31" t="s">
        <v>91</v>
      </c>
      <c r="J35" s="15"/>
    </row>
    <row r="36" spans="1:10" x14ac:dyDescent="0.25">
      <c r="A36" s="55" t="s">
        <v>29</v>
      </c>
      <c r="B36" s="6">
        <v>2087</v>
      </c>
      <c r="C36" s="6">
        <v>66</v>
      </c>
      <c r="D36" s="6">
        <v>9</v>
      </c>
      <c r="E36" s="6">
        <v>0</v>
      </c>
      <c r="F36" s="6">
        <v>0</v>
      </c>
      <c r="G36" s="28">
        <f t="shared" si="0"/>
        <v>2162</v>
      </c>
      <c r="H36" s="31" t="s">
        <v>92</v>
      </c>
      <c r="J36" s="14"/>
    </row>
    <row r="37" spans="1:10" x14ac:dyDescent="0.25">
      <c r="A37" s="54" t="s">
        <v>30</v>
      </c>
      <c r="B37" s="17">
        <v>369</v>
      </c>
      <c r="C37" s="17">
        <v>59</v>
      </c>
      <c r="D37" s="17">
        <v>19</v>
      </c>
      <c r="E37" s="17">
        <v>0</v>
      </c>
      <c r="F37" s="17">
        <v>0</v>
      </c>
      <c r="G37" s="17">
        <f t="shared" si="0"/>
        <v>447</v>
      </c>
      <c r="H37" s="31" t="s">
        <v>93</v>
      </c>
      <c r="J37" s="15"/>
    </row>
    <row r="38" spans="1:10" x14ac:dyDescent="0.25">
      <c r="A38" s="55" t="s">
        <v>31</v>
      </c>
      <c r="B38" s="6">
        <v>113</v>
      </c>
      <c r="C38" s="6">
        <v>24</v>
      </c>
      <c r="D38" s="6">
        <v>4</v>
      </c>
      <c r="E38" s="6">
        <v>1</v>
      </c>
      <c r="F38" s="6">
        <v>0</v>
      </c>
      <c r="G38" s="28">
        <f t="shared" si="0"/>
        <v>142</v>
      </c>
      <c r="H38" s="31" t="s">
        <v>94</v>
      </c>
      <c r="J38" s="14"/>
    </row>
    <row r="39" spans="1:10" ht="8.25" customHeight="1" x14ac:dyDescent="0.25">
      <c r="A39" s="80"/>
      <c r="B39" s="82"/>
      <c r="C39" s="82"/>
      <c r="D39" s="82"/>
      <c r="E39" s="82"/>
      <c r="F39" s="82"/>
      <c r="G39" s="82"/>
    </row>
    <row r="40" spans="1:10" ht="21.75" customHeight="1" x14ac:dyDescent="0.25">
      <c r="A40" s="3" t="s">
        <v>39</v>
      </c>
      <c r="B40" s="23">
        <f>SUM(B7:B38)</f>
        <v>40743</v>
      </c>
      <c r="C40" s="23">
        <f>SUM(C7:C38)</f>
        <v>4738</v>
      </c>
      <c r="D40" s="23">
        <f>SUM(D7:D38)</f>
        <v>1813</v>
      </c>
      <c r="E40" s="23">
        <f>SUM(E7:E38)</f>
        <v>76</v>
      </c>
      <c r="F40" s="23">
        <f>SUM(F7:F38)</f>
        <v>240</v>
      </c>
      <c r="G40" s="23">
        <f>B40+C40+D40+E40+F40</f>
        <v>47610</v>
      </c>
    </row>
    <row r="41" spans="1:10" x14ac:dyDescent="0.25">
      <c r="A41" s="31"/>
      <c r="B41" s="103">
        <f>B40*100/$G$40</f>
        <v>85.576559546313803</v>
      </c>
      <c r="C41" s="103">
        <f t="shared" ref="C41:F41" si="1">C40*100/$G$40</f>
        <v>9.9516908212560384</v>
      </c>
      <c r="D41" s="103">
        <f t="shared" si="1"/>
        <v>3.8080235244696494</v>
      </c>
      <c r="E41" s="103">
        <f t="shared" si="1"/>
        <v>0.1596303297626549</v>
      </c>
      <c r="F41" s="103">
        <f t="shared" si="1"/>
        <v>0.50409577819785756</v>
      </c>
      <c r="G41" s="32">
        <f>SUM(B41:F41)</f>
        <v>99.999999999999986</v>
      </c>
    </row>
  </sheetData>
  <mergeCells count="2">
    <mergeCell ref="A2:K2"/>
    <mergeCell ref="A3:D3"/>
  </mergeCells>
  <phoneticPr fontId="0" type="noConversion"/>
  <printOptions horizontalCentered="1"/>
  <pageMargins left="0.39370078740157483" right="0.74803149606299213" top="0.59055118110236227" bottom="0.98425196850393704" header="0" footer="0"/>
  <pageSetup scale="9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zoomScaleNormal="100" workbookViewId="0">
      <selection activeCell="C58" sqref="C58"/>
    </sheetView>
  </sheetViews>
  <sheetFormatPr baseColWidth="10" defaultColWidth="11.42578125" defaultRowHeight="15" x14ac:dyDescent="0.25"/>
  <cols>
    <col min="1" max="1" width="22.42578125" style="5" customWidth="1"/>
    <col min="2" max="2" width="8.28515625" style="5" bestFit="1" customWidth="1"/>
    <col min="3" max="3" width="11.7109375" style="5" bestFit="1" customWidth="1"/>
    <col min="4" max="4" width="10" style="5" bestFit="1" customWidth="1"/>
    <col min="5" max="5" width="10" style="5" customWidth="1"/>
    <col min="6" max="6" width="9.5703125" style="5" customWidth="1"/>
    <col min="7" max="7" width="10.42578125" style="5" customWidth="1"/>
    <col min="8" max="8" width="9.7109375" style="5" customWidth="1"/>
    <col min="9" max="16384" width="11.42578125" style="5"/>
  </cols>
  <sheetData>
    <row r="2" spans="1:14" ht="21" customHeight="1" x14ac:dyDescent="0.25">
      <c r="A2" s="118" t="s">
        <v>123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21" customHeight="1" x14ac:dyDescent="0.25">
      <c r="A3" s="118" t="s">
        <v>124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5" spans="1:14" ht="26.25" customHeight="1" x14ac:dyDescent="0.25">
      <c r="A5" s="66" t="s">
        <v>101</v>
      </c>
      <c r="B5" s="22" t="s">
        <v>35</v>
      </c>
      <c r="C5" s="22" t="s">
        <v>51</v>
      </c>
      <c r="D5" s="22" t="s">
        <v>36</v>
      </c>
      <c r="E5" s="22" t="s">
        <v>52</v>
      </c>
      <c r="F5" s="22" t="s">
        <v>50</v>
      </c>
      <c r="G5" s="22" t="s">
        <v>32</v>
      </c>
      <c r="H5" s="22" t="s">
        <v>39</v>
      </c>
    </row>
    <row r="6" spans="1:14" ht="9" customHeight="1" x14ac:dyDescent="0.25">
      <c r="A6" s="80"/>
      <c r="B6" s="89"/>
      <c r="C6" s="89"/>
      <c r="D6" s="89"/>
      <c r="E6" s="89"/>
      <c r="F6" s="89"/>
      <c r="G6" s="89"/>
      <c r="H6" s="89"/>
    </row>
    <row r="7" spans="1:14" x14ac:dyDescent="0.25">
      <c r="A7" s="54" t="s">
        <v>1</v>
      </c>
      <c r="B7" s="17">
        <v>0</v>
      </c>
      <c r="C7" s="17">
        <v>179</v>
      </c>
      <c r="D7" s="17">
        <v>0</v>
      </c>
      <c r="E7" s="17">
        <v>0</v>
      </c>
      <c r="F7" s="17">
        <v>0</v>
      </c>
      <c r="G7" s="17">
        <v>53</v>
      </c>
      <c r="H7" s="17">
        <f>SUM(B7:G7)</f>
        <v>232</v>
      </c>
      <c r="I7" s="31" t="s">
        <v>63</v>
      </c>
    </row>
    <row r="8" spans="1:14" x14ac:dyDescent="0.25">
      <c r="A8" s="55" t="s">
        <v>2</v>
      </c>
      <c r="B8" s="6">
        <v>17</v>
      </c>
      <c r="C8" s="6">
        <v>302</v>
      </c>
      <c r="D8" s="6">
        <v>0</v>
      </c>
      <c r="E8" s="6">
        <v>0</v>
      </c>
      <c r="F8" s="6">
        <v>83</v>
      </c>
      <c r="G8" s="6">
        <v>320</v>
      </c>
      <c r="H8" s="28">
        <f t="shared" ref="H8:H38" si="0">SUM(B8:G8)</f>
        <v>722</v>
      </c>
      <c r="I8" s="31" t="s">
        <v>64</v>
      </c>
    </row>
    <row r="9" spans="1:14" x14ac:dyDescent="0.25">
      <c r="A9" s="54" t="s">
        <v>3</v>
      </c>
      <c r="B9" s="17">
        <v>5</v>
      </c>
      <c r="C9" s="17">
        <v>213</v>
      </c>
      <c r="D9" s="17">
        <v>0</v>
      </c>
      <c r="E9" s="17">
        <v>0</v>
      </c>
      <c r="F9" s="17">
        <v>0</v>
      </c>
      <c r="G9" s="17">
        <v>200</v>
      </c>
      <c r="H9" s="17">
        <f t="shared" si="0"/>
        <v>418</v>
      </c>
      <c r="I9" s="31" t="s">
        <v>65</v>
      </c>
    </row>
    <row r="10" spans="1:14" x14ac:dyDescent="0.25">
      <c r="A10" s="55" t="s">
        <v>4</v>
      </c>
      <c r="B10" s="6">
        <v>0</v>
      </c>
      <c r="C10" s="6">
        <v>166</v>
      </c>
      <c r="D10" s="6">
        <v>0</v>
      </c>
      <c r="E10" s="6">
        <v>0</v>
      </c>
      <c r="F10" s="6">
        <v>0</v>
      </c>
      <c r="G10" s="6">
        <v>49</v>
      </c>
      <c r="H10" s="28">
        <f t="shared" si="0"/>
        <v>215</v>
      </c>
      <c r="I10" s="31" t="s">
        <v>66</v>
      </c>
    </row>
    <row r="11" spans="1:14" x14ac:dyDescent="0.25">
      <c r="A11" s="54" t="s">
        <v>7</v>
      </c>
      <c r="B11" s="17">
        <v>29</v>
      </c>
      <c r="C11" s="17">
        <v>909</v>
      </c>
      <c r="D11" s="17">
        <v>0</v>
      </c>
      <c r="E11" s="17">
        <v>4</v>
      </c>
      <c r="F11" s="17">
        <v>79</v>
      </c>
      <c r="G11" s="17">
        <v>143</v>
      </c>
      <c r="H11" s="17">
        <f t="shared" si="0"/>
        <v>1164</v>
      </c>
      <c r="I11" s="31" t="s">
        <v>67</v>
      </c>
    </row>
    <row r="12" spans="1:14" x14ac:dyDescent="0.25">
      <c r="A12" s="55" t="s">
        <v>8</v>
      </c>
      <c r="B12" s="6">
        <v>0</v>
      </c>
      <c r="C12" s="6">
        <v>141</v>
      </c>
      <c r="D12" s="6">
        <v>0</v>
      </c>
      <c r="E12" s="6">
        <v>0</v>
      </c>
      <c r="F12" s="6">
        <v>101</v>
      </c>
      <c r="G12" s="6">
        <v>107</v>
      </c>
      <c r="H12" s="28">
        <f t="shared" si="0"/>
        <v>349</v>
      </c>
      <c r="I12" s="31" t="s">
        <v>68</v>
      </c>
    </row>
    <row r="13" spans="1:14" x14ac:dyDescent="0.25">
      <c r="A13" s="54" t="s">
        <v>5</v>
      </c>
      <c r="B13" s="17">
        <v>0</v>
      </c>
      <c r="C13" s="17">
        <v>659</v>
      </c>
      <c r="D13" s="17">
        <v>0</v>
      </c>
      <c r="E13" s="17">
        <v>11</v>
      </c>
      <c r="F13" s="17">
        <v>75</v>
      </c>
      <c r="G13" s="17">
        <v>99</v>
      </c>
      <c r="H13" s="17">
        <f t="shared" si="0"/>
        <v>844</v>
      </c>
      <c r="I13" s="31" t="s">
        <v>69</v>
      </c>
    </row>
    <row r="14" spans="1:14" x14ac:dyDescent="0.25">
      <c r="A14" s="55" t="s">
        <v>6</v>
      </c>
      <c r="B14" s="6">
        <v>0</v>
      </c>
      <c r="C14" s="6">
        <v>44</v>
      </c>
      <c r="D14" s="6">
        <v>0</v>
      </c>
      <c r="E14" s="6">
        <v>0</v>
      </c>
      <c r="F14" s="6">
        <v>0</v>
      </c>
      <c r="G14" s="6">
        <v>44</v>
      </c>
      <c r="H14" s="28">
        <f t="shared" si="0"/>
        <v>88</v>
      </c>
      <c r="I14" s="31" t="s">
        <v>70</v>
      </c>
    </row>
    <row r="15" spans="1:14" x14ac:dyDescent="0.25">
      <c r="A15" s="54" t="s">
        <v>9</v>
      </c>
      <c r="B15" s="17">
        <v>1031</v>
      </c>
      <c r="C15" s="17">
        <v>7995</v>
      </c>
      <c r="D15" s="17">
        <v>319</v>
      </c>
      <c r="E15" s="17">
        <v>19</v>
      </c>
      <c r="F15" s="17">
        <v>4968</v>
      </c>
      <c r="G15" s="17">
        <v>1650</v>
      </c>
      <c r="H15" s="17">
        <f t="shared" si="0"/>
        <v>15982</v>
      </c>
      <c r="I15" s="31" t="s">
        <v>71</v>
      </c>
    </row>
    <row r="16" spans="1:14" x14ac:dyDescent="0.25">
      <c r="A16" s="55" t="s">
        <v>10</v>
      </c>
      <c r="B16" s="6">
        <v>0</v>
      </c>
      <c r="C16" s="6">
        <v>238</v>
      </c>
      <c r="D16" s="6">
        <v>0</v>
      </c>
      <c r="E16" s="6">
        <v>1</v>
      </c>
      <c r="F16" s="6">
        <v>0</v>
      </c>
      <c r="G16" s="6">
        <v>16</v>
      </c>
      <c r="H16" s="28">
        <f t="shared" si="0"/>
        <v>255</v>
      </c>
      <c r="I16" s="31" t="s">
        <v>72</v>
      </c>
    </row>
    <row r="17" spans="1:9" x14ac:dyDescent="0.25">
      <c r="A17" s="54" t="s">
        <v>33</v>
      </c>
      <c r="B17" s="17">
        <v>22</v>
      </c>
      <c r="C17" s="17">
        <v>2332</v>
      </c>
      <c r="D17" s="17">
        <v>0</v>
      </c>
      <c r="E17" s="17">
        <v>0</v>
      </c>
      <c r="F17" s="17">
        <v>90</v>
      </c>
      <c r="G17" s="17">
        <v>182</v>
      </c>
      <c r="H17" s="17">
        <f t="shared" si="0"/>
        <v>2626</v>
      </c>
      <c r="I17" s="31" t="s">
        <v>73</v>
      </c>
    </row>
    <row r="18" spans="1:9" x14ac:dyDescent="0.25">
      <c r="A18" s="55" t="s">
        <v>11</v>
      </c>
      <c r="B18" s="6">
        <v>0</v>
      </c>
      <c r="C18" s="6">
        <v>1806</v>
      </c>
      <c r="D18" s="6">
        <v>0</v>
      </c>
      <c r="E18" s="6">
        <v>4</v>
      </c>
      <c r="F18" s="6">
        <v>976</v>
      </c>
      <c r="G18" s="6">
        <v>112</v>
      </c>
      <c r="H18" s="28">
        <f t="shared" si="0"/>
        <v>2898</v>
      </c>
      <c r="I18" s="31" t="s">
        <v>74</v>
      </c>
    </row>
    <row r="19" spans="1:9" x14ac:dyDescent="0.25">
      <c r="A19" s="54" t="s">
        <v>12</v>
      </c>
      <c r="B19" s="17">
        <v>0</v>
      </c>
      <c r="C19" s="17">
        <v>140</v>
      </c>
      <c r="D19" s="17">
        <v>0</v>
      </c>
      <c r="E19" s="17">
        <v>11</v>
      </c>
      <c r="F19" s="17">
        <v>0</v>
      </c>
      <c r="G19" s="17">
        <v>164</v>
      </c>
      <c r="H19" s="17">
        <f t="shared" si="0"/>
        <v>315</v>
      </c>
      <c r="I19" s="31" t="s">
        <v>75</v>
      </c>
    </row>
    <row r="20" spans="1:9" x14ac:dyDescent="0.25">
      <c r="A20" s="55" t="s">
        <v>13</v>
      </c>
      <c r="B20" s="6">
        <v>0</v>
      </c>
      <c r="C20" s="6">
        <v>780</v>
      </c>
      <c r="D20" s="6">
        <v>0</v>
      </c>
      <c r="E20" s="6">
        <v>1</v>
      </c>
      <c r="F20" s="6">
        <v>67</v>
      </c>
      <c r="G20" s="6">
        <v>0</v>
      </c>
      <c r="H20" s="28">
        <f t="shared" si="0"/>
        <v>848</v>
      </c>
      <c r="I20" s="31" t="s">
        <v>76</v>
      </c>
    </row>
    <row r="21" spans="1:9" x14ac:dyDescent="0.25">
      <c r="A21" s="54" t="s">
        <v>14</v>
      </c>
      <c r="B21" s="17">
        <v>1</v>
      </c>
      <c r="C21" s="17">
        <v>1990</v>
      </c>
      <c r="D21" s="17">
        <v>0</v>
      </c>
      <c r="E21" s="17">
        <v>2</v>
      </c>
      <c r="F21" s="17">
        <v>216</v>
      </c>
      <c r="G21" s="17">
        <v>982</v>
      </c>
      <c r="H21" s="17">
        <f t="shared" si="0"/>
        <v>3191</v>
      </c>
      <c r="I21" s="31" t="s">
        <v>77</v>
      </c>
    </row>
    <row r="22" spans="1:9" x14ac:dyDescent="0.25">
      <c r="A22" s="55" t="s">
        <v>15</v>
      </c>
      <c r="B22" s="6">
        <v>58</v>
      </c>
      <c r="C22" s="6">
        <v>1029</v>
      </c>
      <c r="D22" s="6">
        <v>10</v>
      </c>
      <c r="E22" s="6">
        <v>4</v>
      </c>
      <c r="F22" s="6">
        <v>20</v>
      </c>
      <c r="G22" s="6">
        <v>76</v>
      </c>
      <c r="H22" s="28">
        <f t="shared" si="0"/>
        <v>1197</v>
      </c>
      <c r="I22" s="31" t="s">
        <v>78</v>
      </c>
    </row>
    <row r="23" spans="1:9" x14ac:dyDescent="0.25">
      <c r="A23" s="54" t="s">
        <v>16</v>
      </c>
      <c r="B23" s="17">
        <v>0</v>
      </c>
      <c r="C23" s="17">
        <v>475</v>
      </c>
      <c r="D23" s="17">
        <v>0</v>
      </c>
      <c r="E23" s="17">
        <v>0</v>
      </c>
      <c r="F23" s="17">
        <v>80</v>
      </c>
      <c r="G23" s="17">
        <v>15</v>
      </c>
      <c r="H23" s="17">
        <f t="shared" si="0"/>
        <v>570</v>
      </c>
      <c r="I23" s="31" t="s">
        <v>79</v>
      </c>
    </row>
    <row r="24" spans="1:9" x14ac:dyDescent="0.25">
      <c r="A24" s="55" t="s">
        <v>17</v>
      </c>
      <c r="B24" s="6">
        <v>0</v>
      </c>
      <c r="C24" s="6">
        <v>244</v>
      </c>
      <c r="D24" s="6">
        <v>0</v>
      </c>
      <c r="E24" s="6">
        <v>1</v>
      </c>
      <c r="F24" s="6">
        <v>0</v>
      </c>
      <c r="G24" s="6">
        <v>22</v>
      </c>
      <c r="H24" s="28">
        <f t="shared" si="0"/>
        <v>267</v>
      </c>
      <c r="I24" s="31" t="s">
        <v>80</v>
      </c>
    </row>
    <row r="25" spans="1:9" x14ac:dyDescent="0.25">
      <c r="A25" s="54" t="s">
        <v>18</v>
      </c>
      <c r="B25" s="17">
        <v>27</v>
      </c>
      <c r="C25" s="17">
        <v>460</v>
      </c>
      <c r="D25" s="17">
        <v>3</v>
      </c>
      <c r="E25" s="17">
        <v>3</v>
      </c>
      <c r="F25" s="17">
        <v>481</v>
      </c>
      <c r="G25" s="17">
        <v>910</v>
      </c>
      <c r="H25" s="17">
        <f t="shared" si="0"/>
        <v>1884</v>
      </c>
      <c r="I25" s="31" t="s">
        <v>81</v>
      </c>
    </row>
    <row r="26" spans="1:9" x14ac:dyDescent="0.25">
      <c r="A26" s="55" t="s">
        <v>19</v>
      </c>
      <c r="B26" s="6">
        <v>0</v>
      </c>
      <c r="C26" s="6">
        <v>843</v>
      </c>
      <c r="D26" s="6">
        <v>0</v>
      </c>
      <c r="E26" s="6">
        <v>1</v>
      </c>
      <c r="F26" s="6">
        <v>33</v>
      </c>
      <c r="G26" s="6">
        <v>89</v>
      </c>
      <c r="H26" s="28">
        <f t="shared" si="0"/>
        <v>966</v>
      </c>
      <c r="I26" s="31" t="s">
        <v>82</v>
      </c>
    </row>
    <row r="27" spans="1:9" x14ac:dyDescent="0.25">
      <c r="A27" s="54" t="s">
        <v>20</v>
      </c>
      <c r="B27" s="17">
        <v>34</v>
      </c>
      <c r="C27" s="17">
        <v>1761</v>
      </c>
      <c r="D27" s="17">
        <v>9</v>
      </c>
      <c r="E27" s="17">
        <v>0</v>
      </c>
      <c r="F27" s="17">
        <v>114</v>
      </c>
      <c r="G27" s="17">
        <v>66</v>
      </c>
      <c r="H27" s="17">
        <f t="shared" si="0"/>
        <v>1984</v>
      </c>
      <c r="I27" s="31" t="s">
        <v>88</v>
      </c>
    </row>
    <row r="28" spans="1:9" x14ac:dyDescent="0.25">
      <c r="A28" s="55" t="s">
        <v>21</v>
      </c>
      <c r="B28" s="6">
        <v>25</v>
      </c>
      <c r="C28" s="6">
        <v>751</v>
      </c>
      <c r="D28" s="6">
        <v>49</v>
      </c>
      <c r="E28" s="6">
        <v>3</v>
      </c>
      <c r="F28" s="6">
        <v>1667</v>
      </c>
      <c r="G28" s="6">
        <v>55</v>
      </c>
      <c r="H28" s="28">
        <f t="shared" si="0"/>
        <v>2550</v>
      </c>
      <c r="I28" s="31" t="s">
        <v>83</v>
      </c>
    </row>
    <row r="29" spans="1:9" x14ac:dyDescent="0.25">
      <c r="A29" s="54" t="s">
        <v>22</v>
      </c>
      <c r="B29" s="17">
        <v>0</v>
      </c>
      <c r="C29" s="17">
        <v>52</v>
      </c>
      <c r="D29" s="17">
        <v>0</v>
      </c>
      <c r="E29" s="17">
        <v>1</v>
      </c>
      <c r="F29" s="17">
        <v>3</v>
      </c>
      <c r="G29" s="17">
        <v>424</v>
      </c>
      <c r="H29" s="17">
        <f t="shared" si="0"/>
        <v>480</v>
      </c>
      <c r="I29" s="31" t="s">
        <v>84</v>
      </c>
    </row>
    <row r="30" spans="1:9" x14ac:dyDescent="0.25">
      <c r="A30" s="55" t="s">
        <v>23</v>
      </c>
      <c r="B30" s="6">
        <v>23</v>
      </c>
      <c r="C30" s="6">
        <v>547</v>
      </c>
      <c r="D30" s="6">
        <v>10</v>
      </c>
      <c r="E30" s="6">
        <v>9</v>
      </c>
      <c r="F30" s="6">
        <v>141</v>
      </c>
      <c r="G30" s="6">
        <v>31</v>
      </c>
      <c r="H30" s="28">
        <f t="shared" si="0"/>
        <v>761</v>
      </c>
      <c r="I30" s="31" t="s">
        <v>85</v>
      </c>
    </row>
    <row r="31" spans="1:9" x14ac:dyDescent="0.25">
      <c r="A31" s="54" t="s">
        <v>24</v>
      </c>
      <c r="B31" s="17">
        <v>2</v>
      </c>
      <c r="C31" s="17">
        <v>701</v>
      </c>
      <c r="D31" s="17">
        <v>0</v>
      </c>
      <c r="E31" s="17">
        <v>8</v>
      </c>
      <c r="F31" s="17">
        <v>10</v>
      </c>
      <c r="G31" s="17">
        <v>198</v>
      </c>
      <c r="H31" s="17">
        <f t="shared" si="0"/>
        <v>919</v>
      </c>
      <c r="I31" s="31" t="s">
        <v>86</v>
      </c>
    </row>
    <row r="32" spans="1:9" x14ac:dyDescent="0.25">
      <c r="A32" s="55" t="s">
        <v>25</v>
      </c>
      <c r="B32" s="6">
        <v>0</v>
      </c>
      <c r="C32" s="6">
        <v>390</v>
      </c>
      <c r="D32" s="6">
        <v>0</v>
      </c>
      <c r="E32" s="6">
        <v>0</v>
      </c>
      <c r="F32" s="6">
        <v>62</v>
      </c>
      <c r="G32" s="6">
        <v>82</v>
      </c>
      <c r="H32" s="28">
        <f t="shared" si="0"/>
        <v>534</v>
      </c>
      <c r="I32" s="31" t="s">
        <v>87</v>
      </c>
    </row>
    <row r="33" spans="1:9" x14ac:dyDescent="0.25">
      <c r="A33" s="54" t="s">
        <v>26</v>
      </c>
      <c r="B33" s="17">
        <v>0</v>
      </c>
      <c r="C33" s="17">
        <v>606</v>
      </c>
      <c r="D33" s="17">
        <v>0</v>
      </c>
      <c r="E33" s="17">
        <v>3</v>
      </c>
      <c r="F33" s="17">
        <v>1</v>
      </c>
      <c r="G33" s="17">
        <v>66</v>
      </c>
      <c r="H33" s="17">
        <f t="shared" si="0"/>
        <v>676</v>
      </c>
      <c r="I33" s="31" t="s">
        <v>89</v>
      </c>
    </row>
    <row r="34" spans="1:9" x14ac:dyDescent="0.25">
      <c r="A34" s="55" t="s">
        <v>27</v>
      </c>
      <c r="B34" s="6">
        <v>0</v>
      </c>
      <c r="C34" s="6">
        <v>341</v>
      </c>
      <c r="D34" s="6">
        <v>2</v>
      </c>
      <c r="E34" s="6">
        <v>12</v>
      </c>
      <c r="F34" s="6">
        <v>462</v>
      </c>
      <c r="G34" s="6">
        <v>91</v>
      </c>
      <c r="H34" s="28">
        <f t="shared" si="0"/>
        <v>908</v>
      </c>
      <c r="I34" s="31" t="s">
        <v>90</v>
      </c>
    </row>
    <row r="35" spans="1:9" x14ac:dyDescent="0.25">
      <c r="A35" s="54" t="s">
        <v>28</v>
      </c>
      <c r="B35" s="17">
        <v>0</v>
      </c>
      <c r="C35" s="17">
        <v>732</v>
      </c>
      <c r="D35" s="17">
        <v>0</v>
      </c>
      <c r="E35" s="17">
        <v>1</v>
      </c>
      <c r="F35" s="17">
        <v>283</v>
      </c>
      <c r="G35" s="17">
        <v>0</v>
      </c>
      <c r="H35" s="17">
        <f t="shared" si="0"/>
        <v>1016</v>
      </c>
      <c r="I35" s="31" t="s">
        <v>91</v>
      </c>
    </row>
    <row r="36" spans="1:9" x14ac:dyDescent="0.25">
      <c r="A36" s="55" t="s">
        <v>29</v>
      </c>
      <c r="B36" s="6">
        <v>0</v>
      </c>
      <c r="C36" s="6">
        <v>2055</v>
      </c>
      <c r="D36" s="6">
        <v>0</v>
      </c>
      <c r="E36" s="6">
        <v>3</v>
      </c>
      <c r="F36" s="6">
        <v>29</v>
      </c>
      <c r="G36" s="6">
        <v>75</v>
      </c>
      <c r="H36" s="28">
        <f t="shared" si="0"/>
        <v>2162</v>
      </c>
      <c r="I36" s="31" t="s">
        <v>92</v>
      </c>
    </row>
    <row r="37" spans="1:9" x14ac:dyDescent="0.25">
      <c r="A37" s="54" t="s">
        <v>30</v>
      </c>
      <c r="B37" s="17">
        <v>6</v>
      </c>
      <c r="C37" s="17">
        <v>335</v>
      </c>
      <c r="D37" s="17">
        <v>0</v>
      </c>
      <c r="E37" s="17">
        <v>0</v>
      </c>
      <c r="F37" s="17">
        <v>28</v>
      </c>
      <c r="G37" s="17">
        <v>78</v>
      </c>
      <c r="H37" s="17">
        <f t="shared" si="0"/>
        <v>447</v>
      </c>
      <c r="I37" s="31" t="s">
        <v>93</v>
      </c>
    </row>
    <row r="38" spans="1:9" x14ac:dyDescent="0.25">
      <c r="A38" s="55" t="s">
        <v>31</v>
      </c>
      <c r="B38" s="6">
        <v>0</v>
      </c>
      <c r="C38" s="6">
        <v>114</v>
      </c>
      <c r="D38" s="6">
        <v>0</v>
      </c>
      <c r="E38" s="6">
        <v>0</v>
      </c>
      <c r="F38" s="6">
        <v>0</v>
      </c>
      <c r="G38" s="6">
        <v>28</v>
      </c>
      <c r="H38" s="28">
        <f t="shared" si="0"/>
        <v>142</v>
      </c>
      <c r="I38" s="31" t="s">
        <v>94</v>
      </c>
    </row>
    <row r="39" spans="1:9" ht="10.5" customHeight="1" x14ac:dyDescent="0.25">
      <c r="A39" s="80"/>
      <c r="B39" s="89"/>
      <c r="C39" s="89"/>
      <c r="D39" s="89"/>
      <c r="E39" s="89"/>
      <c r="F39" s="89"/>
      <c r="G39" s="89"/>
      <c r="H39" s="89"/>
    </row>
    <row r="40" spans="1:9" ht="19.5" customHeight="1" x14ac:dyDescent="0.25">
      <c r="A40" s="1" t="s">
        <v>39</v>
      </c>
      <c r="B40" s="23">
        <f t="shared" ref="B40:H40" si="1">SUM(B7:B38)</f>
        <v>1280</v>
      </c>
      <c r="C40" s="23">
        <f t="shared" si="1"/>
        <v>29330</v>
      </c>
      <c r="D40" s="23">
        <f t="shared" si="1"/>
        <v>402</v>
      </c>
      <c r="E40" s="23">
        <f t="shared" si="1"/>
        <v>102</v>
      </c>
      <c r="F40" s="23">
        <f t="shared" si="1"/>
        <v>10069</v>
      </c>
      <c r="G40" s="23">
        <f t="shared" si="1"/>
        <v>6427</v>
      </c>
      <c r="H40" s="23">
        <f t="shared" si="1"/>
        <v>47610</v>
      </c>
    </row>
    <row r="41" spans="1:9" x14ac:dyDescent="0.25">
      <c r="A41" s="31"/>
      <c r="B41" s="103">
        <f>B40*100/$H$40</f>
        <v>2.6885108170552403</v>
      </c>
      <c r="C41" s="103">
        <f t="shared" ref="C41:G41" si="2">C40*100/$H$40</f>
        <v>61.604704893929849</v>
      </c>
      <c r="D41" s="103">
        <f t="shared" si="2"/>
        <v>0.84436042848141146</v>
      </c>
      <c r="E41" s="103">
        <f t="shared" si="2"/>
        <v>0.21424070573408949</v>
      </c>
      <c r="F41" s="103">
        <f t="shared" si="2"/>
        <v>21.148918294475951</v>
      </c>
      <c r="G41" s="103">
        <f t="shared" si="2"/>
        <v>13.499264860323461</v>
      </c>
      <c r="H41" s="31">
        <f>SUM(B41:G41)</f>
        <v>100</v>
      </c>
    </row>
    <row r="42" spans="1:9" x14ac:dyDescent="0.25">
      <c r="A42" s="55" t="s">
        <v>137</v>
      </c>
    </row>
  </sheetData>
  <mergeCells count="2">
    <mergeCell ref="A2:N2"/>
    <mergeCell ref="A3:N3"/>
  </mergeCells>
  <phoneticPr fontId="0" type="noConversion"/>
  <printOptions horizontalCentered="1"/>
  <pageMargins left="0.39370078740157483" right="0.74803149606299213" top="0.47244094488188981" bottom="0.98425196850393704" header="0" footer="0"/>
  <pageSetup scale="8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zoomScaleNormal="100" workbookViewId="0">
      <selection activeCell="G70" sqref="G70"/>
    </sheetView>
  </sheetViews>
  <sheetFormatPr baseColWidth="10" defaultColWidth="11.42578125" defaultRowHeight="15" x14ac:dyDescent="0.25"/>
  <cols>
    <col min="1" max="1" width="18.5703125" style="5" customWidth="1"/>
    <col min="2" max="2" width="14.85546875" style="5" customWidth="1"/>
    <col min="3" max="3" width="12.5703125" style="5" customWidth="1"/>
    <col min="4" max="4" width="8.5703125" style="5" customWidth="1"/>
    <col min="5" max="5" width="9.28515625" style="5" customWidth="1"/>
    <col min="6" max="6" width="9.42578125" style="5" customWidth="1"/>
    <col min="7" max="7" width="10.7109375" style="5" customWidth="1"/>
    <col min="8" max="8" width="10.42578125" style="5" customWidth="1"/>
    <col min="9" max="16384" width="11.42578125" style="5"/>
  </cols>
  <sheetData>
    <row r="2" spans="1:8" ht="17.25" x14ac:dyDescent="0.3">
      <c r="A2" s="44" t="s">
        <v>107</v>
      </c>
      <c r="B2" s="44"/>
      <c r="C2" s="44"/>
      <c r="D2" s="44"/>
      <c r="E2" s="44"/>
      <c r="F2" s="44"/>
      <c r="G2" s="44"/>
      <c r="H2" s="44"/>
    </row>
    <row r="3" spans="1:8" ht="17.25" x14ac:dyDescent="0.3">
      <c r="A3" s="115" t="s">
        <v>117</v>
      </c>
      <c r="B3" s="115"/>
      <c r="C3" s="115"/>
      <c r="D3" s="115"/>
      <c r="E3" s="115"/>
      <c r="F3" s="115"/>
      <c r="G3" s="115"/>
      <c r="H3" s="44"/>
    </row>
    <row r="5" spans="1:8" ht="15.75" customHeight="1" x14ac:dyDescent="0.25">
      <c r="A5" s="120" t="s">
        <v>101</v>
      </c>
      <c r="B5" s="121" t="s">
        <v>103</v>
      </c>
      <c r="C5" s="121" t="s">
        <v>104</v>
      </c>
      <c r="D5" s="120" t="s">
        <v>39</v>
      </c>
    </row>
    <row r="6" spans="1:8" ht="16.5" customHeight="1" x14ac:dyDescent="0.25">
      <c r="A6" s="120"/>
      <c r="B6" s="121"/>
      <c r="C6" s="121"/>
      <c r="D6" s="120"/>
    </row>
    <row r="7" spans="1:8" ht="9.75" customHeight="1" x14ac:dyDescent="0.25">
      <c r="A7" s="80"/>
      <c r="B7" s="80"/>
      <c r="C7" s="80"/>
      <c r="D7" s="80"/>
    </row>
    <row r="8" spans="1:8" x14ac:dyDescent="0.25">
      <c r="A8" s="54" t="s">
        <v>1</v>
      </c>
      <c r="B8" s="17">
        <v>1</v>
      </c>
      <c r="C8" s="17">
        <v>231</v>
      </c>
      <c r="D8" s="17">
        <f>SUM(B8:C8)</f>
        <v>232</v>
      </c>
      <c r="E8" s="31" t="s">
        <v>63</v>
      </c>
    </row>
    <row r="9" spans="1:8" x14ac:dyDescent="0.25">
      <c r="A9" s="55" t="s">
        <v>2</v>
      </c>
      <c r="B9" s="6">
        <v>61</v>
      </c>
      <c r="C9" s="6">
        <v>661</v>
      </c>
      <c r="D9" s="6">
        <f t="shared" ref="D9:D23" si="0">SUM(B9:C9)</f>
        <v>722</v>
      </c>
      <c r="E9" s="31" t="s">
        <v>64</v>
      </c>
    </row>
    <row r="10" spans="1:8" x14ac:dyDescent="0.25">
      <c r="A10" s="54" t="s">
        <v>3</v>
      </c>
      <c r="B10" s="17">
        <v>0</v>
      </c>
      <c r="C10" s="17">
        <v>418</v>
      </c>
      <c r="D10" s="17">
        <f t="shared" si="0"/>
        <v>418</v>
      </c>
      <c r="E10" s="31" t="s">
        <v>65</v>
      </c>
    </row>
    <row r="11" spans="1:8" x14ac:dyDescent="0.25">
      <c r="A11" s="55" t="s">
        <v>4</v>
      </c>
      <c r="B11" s="6">
        <v>62</v>
      </c>
      <c r="C11" s="6">
        <v>153</v>
      </c>
      <c r="D11" s="6">
        <f t="shared" si="0"/>
        <v>215</v>
      </c>
      <c r="E11" s="31" t="s">
        <v>66</v>
      </c>
    </row>
    <row r="12" spans="1:8" x14ac:dyDescent="0.25">
      <c r="A12" s="54" t="s">
        <v>7</v>
      </c>
      <c r="B12" s="17">
        <v>175</v>
      </c>
      <c r="C12" s="17">
        <v>989</v>
      </c>
      <c r="D12" s="17">
        <f t="shared" si="0"/>
        <v>1164</v>
      </c>
      <c r="E12" s="31" t="s">
        <v>67</v>
      </c>
    </row>
    <row r="13" spans="1:8" x14ac:dyDescent="0.25">
      <c r="A13" s="55" t="s">
        <v>8</v>
      </c>
      <c r="B13" s="6">
        <v>15</v>
      </c>
      <c r="C13" s="6">
        <v>334</v>
      </c>
      <c r="D13" s="6">
        <f t="shared" si="0"/>
        <v>349</v>
      </c>
      <c r="E13" s="31" t="s">
        <v>68</v>
      </c>
    </row>
    <row r="14" spans="1:8" x14ac:dyDescent="0.25">
      <c r="A14" s="54" t="s">
        <v>5</v>
      </c>
      <c r="B14" s="17">
        <v>71</v>
      </c>
      <c r="C14" s="17">
        <v>773</v>
      </c>
      <c r="D14" s="17">
        <f t="shared" si="0"/>
        <v>844</v>
      </c>
      <c r="E14" s="31" t="s">
        <v>69</v>
      </c>
    </row>
    <row r="15" spans="1:8" x14ac:dyDescent="0.25">
      <c r="A15" s="55" t="s">
        <v>6</v>
      </c>
      <c r="B15" s="6">
        <v>2</v>
      </c>
      <c r="C15" s="6">
        <v>86</v>
      </c>
      <c r="D15" s="6">
        <f t="shared" si="0"/>
        <v>88</v>
      </c>
      <c r="E15" s="31" t="s">
        <v>70</v>
      </c>
    </row>
    <row r="16" spans="1:8" x14ac:dyDescent="0.25">
      <c r="A16" s="54" t="s">
        <v>9</v>
      </c>
      <c r="B16" s="17">
        <v>1106</v>
      </c>
      <c r="C16" s="17">
        <v>14876</v>
      </c>
      <c r="D16" s="17">
        <f t="shared" si="0"/>
        <v>15982</v>
      </c>
      <c r="E16" s="31" t="s">
        <v>71</v>
      </c>
    </row>
    <row r="17" spans="1:5" x14ac:dyDescent="0.25">
      <c r="A17" s="55" t="s">
        <v>10</v>
      </c>
      <c r="B17" s="6">
        <v>15</v>
      </c>
      <c r="C17" s="6">
        <v>240</v>
      </c>
      <c r="D17" s="6">
        <f t="shared" si="0"/>
        <v>255</v>
      </c>
      <c r="E17" s="31" t="s">
        <v>72</v>
      </c>
    </row>
    <row r="18" spans="1:5" x14ac:dyDescent="0.25">
      <c r="A18" s="54" t="s">
        <v>33</v>
      </c>
      <c r="B18" s="17">
        <v>131</v>
      </c>
      <c r="C18" s="17">
        <v>2495</v>
      </c>
      <c r="D18" s="17">
        <f t="shared" si="0"/>
        <v>2626</v>
      </c>
      <c r="E18" s="31" t="s">
        <v>73</v>
      </c>
    </row>
    <row r="19" spans="1:5" x14ac:dyDescent="0.25">
      <c r="A19" s="55" t="s">
        <v>11</v>
      </c>
      <c r="B19" s="6">
        <v>39</v>
      </c>
      <c r="C19" s="6">
        <v>2859</v>
      </c>
      <c r="D19" s="6">
        <f t="shared" si="0"/>
        <v>2898</v>
      </c>
      <c r="E19" s="31" t="s">
        <v>74</v>
      </c>
    </row>
    <row r="20" spans="1:5" x14ac:dyDescent="0.25">
      <c r="A20" s="54" t="s">
        <v>12</v>
      </c>
      <c r="B20" s="17">
        <v>25</v>
      </c>
      <c r="C20" s="17">
        <v>290</v>
      </c>
      <c r="D20" s="17">
        <f t="shared" si="0"/>
        <v>315</v>
      </c>
      <c r="E20" s="31" t="s">
        <v>75</v>
      </c>
    </row>
    <row r="21" spans="1:5" x14ac:dyDescent="0.25">
      <c r="A21" s="55" t="s">
        <v>13</v>
      </c>
      <c r="B21" s="6">
        <v>12</v>
      </c>
      <c r="C21" s="6">
        <v>836</v>
      </c>
      <c r="D21" s="6">
        <f t="shared" si="0"/>
        <v>848</v>
      </c>
      <c r="E21" s="31" t="s">
        <v>76</v>
      </c>
    </row>
    <row r="22" spans="1:5" x14ac:dyDescent="0.25">
      <c r="A22" s="54" t="s">
        <v>14</v>
      </c>
      <c r="B22" s="17">
        <v>122</v>
      </c>
      <c r="C22" s="17">
        <v>3069</v>
      </c>
      <c r="D22" s="17">
        <f t="shared" si="0"/>
        <v>3191</v>
      </c>
      <c r="E22" s="31" t="s">
        <v>77</v>
      </c>
    </row>
    <row r="23" spans="1:5" x14ac:dyDescent="0.25">
      <c r="A23" s="55" t="s">
        <v>15</v>
      </c>
      <c r="B23" s="6">
        <v>231</v>
      </c>
      <c r="C23" s="6">
        <v>966</v>
      </c>
      <c r="D23" s="6">
        <f t="shared" si="0"/>
        <v>1197</v>
      </c>
      <c r="E23" s="31" t="s">
        <v>78</v>
      </c>
    </row>
    <row r="24" spans="1:5" ht="15" customHeight="1" x14ac:dyDescent="0.25">
      <c r="A24" s="63" t="s">
        <v>16</v>
      </c>
      <c r="B24" s="17">
        <v>113</v>
      </c>
      <c r="C24" s="17">
        <v>457</v>
      </c>
      <c r="D24" s="17">
        <f>SUM(B24:C24)</f>
        <v>570</v>
      </c>
      <c r="E24" s="31" t="s">
        <v>79</v>
      </c>
    </row>
    <row r="25" spans="1:5" ht="12" customHeight="1" x14ac:dyDescent="0.25">
      <c r="A25" s="59" t="s">
        <v>17</v>
      </c>
      <c r="B25" s="6">
        <v>9</v>
      </c>
      <c r="C25" s="6">
        <v>258</v>
      </c>
      <c r="D25" s="6">
        <f t="shared" ref="D25:D39" si="1">SUM(B25:C25)</f>
        <v>267</v>
      </c>
      <c r="E25" s="31" t="s">
        <v>80</v>
      </c>
    </row>
    <row r="26" spans="1:5" x14ac:dyDescent="0.25">
      <c r="A26" s="63" t="s">
        <v>18</v>
      </c>
      <c r="B26" s="17">
        <v>55</v>
      </c>
      <c r="C26" s="17">
        <v>1829</v>
      </c>
      <c r="D26" s="17">
        <f t="shared" si="1"/>
        <v>1884</v>
      </c>
      <c r="E26" s="31" t="s">
        <v>81</v>
      </c>
    </row>
    <row r="27" spans="1:5" x14ac:dyDescent="0.25">
      <c r="A27" s="59" t="s">
        <v>19</v>
      </c>
      <c r="B27" s="6">
        <v>57</v>
      </c>
      <c r="C27" s="6">
        <v>909</v>
      </c>
      <c r="D27" s="6">
        <f t="shared" si="1"/>
        <v>966</v>
      </c>
      <c r="E27" s="31" t="s">
        <v>82</v>
      </c>
    </row>
    <row r="28" spans="1:5" x14ac:dyDescent="0.25">
      <c r="A28" s="63" t="s">
        <v>20</v>
      </c>
      <c r="B28" s="17">
        <v>49</v>
      </c>
      <c r="C28" s="17">
        <v>1935</v>
      </c>
      <c r="D28" s="17">
        <f t="shared" si="1"/>
        <v>1984</v>
      </c>
      <c r="E28" s="31" t="s">
        <v>88</v>
      </c>
    </row>
    <row r="29" spans="1:5" x14ac:dyDescent="0.25">
      <c r="A29" s="59" t="s">
        <v>21</v>
      </c>
      <c r="B29" s="6">
        <v>387</v>
      </c>
      <c r="C29" s="6">
        <v>2163</v>
      </c>
      <c r="D29" s="6">
        <f t="shared" si="1"/>
        <v>2550</v>
      </c>
      <c r="E29" s="31" t="s">
        <v>83</v>
      </c>
    </row>
    <row r="30" spans="1:5" x14ac:dyDescent="0.25">
      <c r="A30" s="63" t="s">
        <v>22</v>
      </c>
      <c r="B30" s="17">
        <v>12</v>
      </c>
      <c r="C30" s="17">
        <v>468</v>
      </c>
      <c r="D30" s="17">
        <f t="shared" si="1"/>
        <v>480</v>
      </c>
      <c r="E30" s="31" t="s">
        <v>84</v>
      </c>
    </row>
    <row r="31" spans="1:5" x14ac:dyDescent="0.25">
      <c r="A31" s="59" t="s">
        <v>23</v>
      </c>
      <c r="B31" s="6">
        <v>95</v>
      </c>
      <c r="C31" s="6">
        <v>666</v>
      </c>
      <c r="D31" s="6">
        <f t="shared" si="1"/>
        <v>761</v>
      </c>
      <c r="E31" s="31" t="s">
        <v>85</v>
      </c>
    </row>
    <row r="32" spans="1:5" x14ac:dyDescent="0.25">
      <c r="A32" s="63" t="s">
        <v>24</v>
      </c>
      <c r="B32" s="17">
        <v>94</v>
      </c>
      <c r="C32" s="17">
        <v>825</v>
      </c>
      <c r="D32" s="17">
        <f t="shared" si="1"/>
        <v>919</v>
      </c>
      <c r="E32" s="31" t="s">
        <v>86</v>
      </c>
    </row>
    <row r="33" spans="1:5" x14ac:dyDescent="0.25">
      <c r="A33" s="59" t="s">
        <v>25</v>
      </c>
      <c r="B33" s="6">
        <v>90</v>
      </c>
      <c r="C33" s="6">
        <v>444</v>
      </c>
      <c r="D33" s="6">
        <f t="shared" si="1"/>
        <v>534</v>
      </c>
      <c r="E33" s="31" t="s">
        <v>87</v>
      </c>
    </row>
    <row r="34" spans="1:5" x14ac:dyDescent="0.25">
      <c r="A34" s="63" t="s">
        <v>26</v>
      </c>
      <c r="B34" s="17">
        <v>6</v>
      </c>
      <c r="C34" s="17">
        <v>670</v>
      </c>
      <c r="D34" s="17">
        <f t="shared" si="1"/>
        <v>676</v>
      </c>
      <c r="E34" s="31" t="s">
        <v>89</v>
      </c>
    </row>
    <row r="35" spans="1:5" x14ac:dyDescent="0.25">
      <c r="A35" s="59" t="s">
        <v>27</v>
      </c>
      <c r="B35" s="6">
        <v>25</v>
      </c>
      <c r="C35" s="6">
        <v>883</v>
      </c>
      <c r="D35" s="6">
        <f t="shared" si="1"/>
        <v>908</v>
      </c>
      <c r="E35" s="31" t="s">
        <v>90</v>
      </c>
    </row>
    <row r="36" spans="1:5" x14ac:dyDescent="0.25">
      <c r="A36" s="63" t="s">
        <v>28</v>
      </c>
      <c r="B36" s="17">
        <v>3</v>
      </c>
      <c r="C36" s="17">
        <v>1013</v>
      </c>
      <c r="D36" s="17">
        <f t="shared" si="1"/>
        <v>1016</v>
      </c>
      <c r="E36" s="31" t="s">
        <v>91</v>
      </c>
    </row>
    <row r="37" spans="1:5" x14ac:dyDescent="0.25">
      <c r="A37" s="59" t="s">
        <v>29</v>
      </c>
      <c r="B37" s="6">
        <v>146</v>
      </c>
      <c r="C37" s="6">
        <v>2016</v>
      </c>
      <c r="D37" s="6">
        <f t="shared" si="1"/>
        <v>2162</v>
      </c>
      <c r="E37" s="31" t="s">
        <v>92</v>
      </c>
    </row>
    <row r="38" spans="1:5" x14ac:dyDescent="0.25">
      <c r="A38" s="63" t="s">
        <v>30</v>
      </c>
      <c r="B38" s="17">
        <v>4</v>
      </c>
      <c r="C38" s="17">
        <v>443</v>
      </c>
      <c r="D38" s="17">
        <f t="shared" si="1"/>
        <v>447</v>
      </c>
      <c r="E38" s="31" t="s">
        <v>93</v>
      </c>
    </row>
    <row r="39" spans="1:5" x14ac:dyDescent="0.25">
      <c r="A39" s="59" t="s">
        <v>31</v>
      </c>
      <c r="B39" s="6">
        <v>34</v>
      </c>
      <c r="C39" s="6">
        <v>108</v>
      </c>
      <c r="D39" s="6">
        <f t="shared" si="1"/>
        <v>142</v>
      </c>
      <c r="E39" s="31" t="s">
        <v>94</v>
      </c>
    </row>
    <row r="40" spans="1:5" ht="6.75" customHeight="1" x14ac:dyDescent="0.25">
      <c r="A40" s="84"/>
      <c r="B40" s="81"/>
      <c r="C40" s="81"/>
      <c r="D40" s="81"/>
      <c r="E40" s="31"/>
    </row>
    <row r="41" spans="1:5" ht="15.75" x14ac:dyDescent="0.25">
      <c r="A41" s="13" t="s">
        <v>53</v>
      </c>
      <c r="B41" s="23">
        <f>SUM(B8:B23,B24:B39)</f>
        <v>3247</v>
      </c>
      <c r="C41" s="23">
        <f>SUM(C8:C23,C24:C39)</f>
        <v>44363</v>
      </c>
      <c r="D41" s="23">
        <f>D8+D9+D10+D11+D12+D13+D14+D15+D16+D17+D18+D19+D20+D21+D22+D23+D24+D25+D26+D27+D28+D29+D30+D31+D32+D33+D34+D35+D36+D37+D38+D39</f>
        <v>47610</v>
      </c>
    </row>
    <row r="42" spans="1:5" x14ac:dyDescent="0.25">
      <c r="B42" s="32">
        <f>B41*100/$D$41</f>
        <v>6.8199957992018483</v>
      </c>
      <c r="C42" s="32">
        <f>C41*100/$D$41</f>
        <v>93.180004200798152</v>
      </c>
      <c r="D42" s="31">
        <f>SUM(B42:C42)</f>
        <v>100</v>
      </c>
    </row>
  </sheetData>
  <mergeCells count="5">
    <mergeCell ref="D5:D6"/>
    <mergeCell ref="A5:A6"/>
    <mergeCell ref="B5:B6"/>
    <mergeCell ref="C5:C6"/>
    <mergeCell ref="A3:G3"/>
  </mergeCells>
  <phoneticPr fontId="0" type="noConversion"/>
  <pageMargins left="0.35433070866141736" right="0.74803149606299213" top="0.59055118110236227" bottom="0.98425196850393704" header="0" footer="0"/>
  <pageSetup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7"/>
  <sheetViews>
    <sheetView zoomScaleNormal="100" workbookViewId="0">
      <selection activeCell="E71" sqref="E71"/>
    </sheetView>
  </sheetViews>
  <sheetFormatPr baseColWidth="10" defaultColWidth="11.42578125" defaultRowHeight="15" x14ac:dyDescent="0.25"/>
  <cols>
    <col min="1" max="1" width="15.5703125" style="5" customWidth="1"/>
    <col min="2" max="2" width="12.28515625" style="5" customWidth="1"/>
    <col min="3" max="3" width="15.140625" style="5" customWidth="1"/>
    <col min="4" max="4" width="14.140625" style="5" customWidth="1"/>
    <col min="5" max="5" width="9.7109375" style="5" customWidth="1"/>
    <col min="6" max="6" width="12.5703125" style="5" customWidth="1"/>
    <col min="7" max="7" width="9.140625" style="5" customWidth="1"/>
    <col min="8" max="8" width="9.85546875" style="5" customWidth="1"/>
    <col min="9" max="16384" width="11.42578125" style="5"/>
  </cols>
  <sheetData>
    <row r="2" spans="1:12" ht="16.5" customHeight="1" x14ac:dyDescent="0.3">
      <c r="A2" s="122" t="s">
        <v>125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6.5" customHeight="1" x14ac:dyDescent="0.3">
      <c r="A3" s="122" t="s">
        <v>126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2.75" customHeight="1" x14ac:dyDescent="0.25"/>
    <row r="5" spans="1:12" ht="19.5" customHeight="1" x14ac:dyDescent="0.25">
      <c r="A5" s="123" t="s">
        <v>109</v>
      </c>
      <c r="B5" s="124" t="s">
        <v>35</v>
      </c>
      <c r="C5" s="120" t="s">
        <v>51</v>
      </c>
      <c r="D5" s="120" t="s">
        <v>36</v>
      </c>
      <c r="E5" s="124" t="s">
        <v>52</v>
      </c>
      <c r="F5" s="124" t="s">
        <v>50</v>
      </c>
      <c r="G5" s="124" t="s">
        <v>32</v>
      </c>
      <c r="H5" s="120" t="s">
        <v>39</v>
      </c>
    </row>
    <row r="6" spans="1:12" ht="19.5" customHeight="1" x14ac:dyDescent="0.25">
      <c r="A6" s="123"/>
      <c r="B6" s="124"/>
      <c r="C6" s="120"/>
      <c r="D6" s="120"/>
      <c r="E6" s="124"/>
      <c r="F6" s="124"/>
      <c r="G6" s="124"/>
      <c r="H6" s="120"/>
    </row>
    <row r="7" spans="1:12" ht="9" customHeight="1" x14ac:dyDescent="0.25">
      <c r="A7" s="89"/>
      <c r="B7" s="89"/>
      <c r="C7" s="89"/>
      <c r="D7" s="89"/>
      <c r="E7" s="89"/>
      <c r="F7" s="89"/>
      <c r="G7" s="89"/>
      <c r="H7" s="89"/>
    </row>
    <row r="8" spans="1:12" x14ac:dyDescent="0.25">
      <c r="A8" s="56">
        <v>1970</v>
      </c>
      <c r="B8" s="114">
        <v>0</v>
      </c>
      <c r="C8" s="17">
        <v>8</v>
      </c>
      <c r="D8" s="17">
        <v>0</v>
      </c>
      <c r="E8" s="17">
        <v>0</v>
      </c>
      <c r="F8" s="17">
        <v>0</v>
      </c>
      <c r="G8" s="17">
        <v>0</v>
      </c>
      <c r="H8" s="17">
        <f t="shared" ref="H8:H9" si="0">SUM(B8:G8)</f>
        <v>8</v>
      </c>
    </row>
    <row r="9" spans="1:12" x14ac:dyDescent="0.25">
      <c r="A9" s="4">
        <v>1971</v>
      </c>
      <c r="B9" s="6">
        <v>0</v>
      </c>
      <c r="C9" s="6">
        <v>6</v>
      </c>
      <c r="D9" s="6">
        <v>0</v>
      </c>
      <c r="E9" s="6">
        <v>0</v>
      </c>
      <c r="F9" s="6">
        <v>2</v>
      </c>
      <c r="G9" s="6">
        <v>0</v>
      </c>
      <c r="H9" s="29">
        <f t="shared" si="0"/>
        <v>8</v>
      </c>
    </row>
    <row r="10" spans="1:12" x14ac:dyDescent="0.25">
      <c r="A10" s="56">
        <v>1972</v>
      </c>
      <c r="B10" s="17">
        <v>0</v>
      </c>
      <c r="C10" s="17">
        <v>6</v>
      </c>
      <c r="D10" s="17">
        <v>0</v>
      </c>
      <c r="E10" s="17">
        <v>1</v>
      </c>
      <c r="F10" s="17">
        <v>0</v>
      </c>
      <c r="G10" s="17">
        <v>0</v>
      </c>
      <c r="H10" s="17">
        <f>SUM(B10:G10)</f>
        <v>7</v>
      </c>
    </row>
    <row r="11" spans="1:12" x14ac:dyDescent="0.25">
      <c r="A11" s="4">
        <v>1973</v>
      </c>
      <c r="B11" s="6">
        <v>0</v>
      </c>
      <c r="C11" s="6">
        <v>5</v>
      </c>
      <c r="D11" s="6">
        <v>0</v>
      </c>
      <c r="E11" s="6">
        <v>1</v>
      </c>
      <c r="F11" s="6">
        <v>3</v>
      </c>
      <c r="G11" s="6">
        <v>0</v>
      </c>
      <c r="H11" s="6">
        <f t="shared" ref="H11:H12" si="1">SUM(B11:G11)</f>
        <v>9</v>
      </c>
    </row>
    <row r="12" spans="1:12" x14ac:dyDescent="0.25">
      <c r="A12" s="56">
        <v>1974</v>
      </c>
      <c r="B12" s="17">
        <v>0</v>
      </c>
      <c r="C12" s="17">
        <v>11</v>
      </c>
      <c r="D12" s="17">
        <v>0</v>
      </c>
      <c r="E12" s="17">
        <v>2</v>
      </c>
      <c r="F12" s="17">
        <v>5</v>
      </c>
      <c r="G12" s="17">
        <v>0</v>
      </c>
      <c r="H12" s="17">
        <f t="shared" si="1"/>
        <v>18</v>
      </c>
    </row>
    <row r="13" spans="1:12" x14ac:dyDescent="0.25">
      <c r="A13" s="4">
        <v>1975</v>
      </c>
      <c r="B13" s="6">
        <v>0</v>
      </c>
      <c r="C13" s="6">
        <v>16</v>
      </c>
      <c r="D13" s="6">
        <v>0</v>
      </c>
      <c r="E13" s="6">
        <v>2</v>
      </c>
      <c r="F13" s="6">
        <v>4</v>
      </c>
      <c r="G13" s="6">
        <v>0</v>
      </c>
      <c r="H13" s="6">
        <f t="shared" ref="H13:H53" si="2">SUM(B13:G13)</f>
        <v>22</v>
      </c>
    </row>
    <row r="14" spans="1:12" x14ac:dyDescent="0.25">
      <c r="A14" s="56">
        <v>1976</v>
      </c>
      <c r="B14" s="17">
        <v>0</v>
      </c>
      <c r="C14" s="17">
        <v>9</v>
      </c>
      <c r="D14" s="17">
        <v>0</v>
      </c>
      <c r="E14" s="17">
        <v>0</v>
      </c>
      <c r="F14" s="17">
        <v>2</v>
      </c>
      <c r="G14" s="17">
        <v>0</v>
      </c>
      <c r="H14" s="17">
        <f t="shared" si="2"/>
        <v>11</v>
      </c>
    </row>
    <row r="15" spans="1:12" x14ac:dyDescent="0.25">
      <c r="A15" s="4">
        <v>1977</v>
      </c>
      <c r="B15" s="6">
        <v>0</v>
      </c>
      <c r="C15" s="6">
        <v>108</v>
      </c>
      <c r="D15" s="6">
        <v>0</v>
      </c>
      <c r="E15" s="6">
        <v>0</v>
      </c>
      <c r="F15" s="6">
        <v>1</v>
      </c>
      <c r="G15" s="6">
        <v>0</v>
      </c>
      <c r="H15" s="6">
        <f t="shared" si="2"/>
        <v>109</v>
      </c>
    </row>
    <row r="16" spans="1:12" x14ac:dyDescent="0.25">
      <c r="A16" s="56">
        <v>1978</v>
      </c>
      <c r="B16" s="17">
        <v>0</v>
      </c>
      <c r="C16" s="17">
        <v>148</v>
      </c>
      <c r="D16" s="17">
        <v>0</v>
      </c>
      <c r="E16" s="17">
        <v>4</v>
      </c>
      <c r="F16" s="17">
        <v>1</v>
      </c>
      <c r="G16" s="17">
        <v>0</v>
      </c>
      <c r="H16" s="17">
        <f t="shared" si="2"/>
        <v>153</v>
      </c>
    </row>
    <row r="17" spans="1:8" x14ac:dyDescent="0.25">
      <c r="A17" s="4">
        <v>1979</v>
      </c>
      <c r="B17" s="6">
        <v>0</v>
      </c>
      <c r="C17" s="6">
        <v>211</v>
      </c>
      <c r="D17" s="6">
        <v>0</v>
      </c>
      <c r="E17" s="6">
        <v>8</v>
      </c>
      <c r="F17" s="6">
        <v>1</v>
      </c>
      <c r="G17" s="6">
        <v>0</v>
      </c>
      <c r="H17" s="6">
        <f t="shared" si="2"/>
        <v>220</v>
      </c>
    </row>
    <row r="18" spans="1:8" x14ac:dyDescent="0.25">
      <c r="A18" s="56">
        <v>1980</v>
      </c>
      <c r="B18" s="17">
        <v>0</v>
      </c>
      <c r="C18" s="17">
        <v>281</v>
      </c>
      <c r="D18" s="17">
        <v>0</v>
      </c>
      <c r="E18" s="17">
        <v>8</v>
      </c>
      <c r="F18" s="17">
        <v>4</v>
      </c>
      <c r="G18" s="17">
        <v>0</v>
      </c>
      <c r="H18" s="17">
        <f t="shared" si="2"/>
        <v>293</v>
      </c>
    </row>
    <row r="19" spans="1:8" x14ac:dyDescent="0.25">
      <c r="A19" s="4">
        <v>1981</v>
      </c>
      <c r="B19" s="6">
        <v>0</v>
      </c>
      <c r="C19" s="6">
        <v>307</v>
      </c>
      <c r="D19" s="6">
        <v>0</v>
      </c>
      <c r="E19" s="6">
        <v>2</v>
      </c>
      <c r="F19" s="6">
        <v>9</v>
      </c>
      <c r="G19" s="6">
        <v>0</v>
      </c>
      <c r="H19" s="6">
        <f t="shared" si="2"/>
        <v>318</v>
      </c>
    </row>
    <row r="20" spans="1:8" x14ac:dyDescent="0.25">
      <c r="A20" s="56">
        <v>1982</v>
      </c>
      <c r="B20" s="17">
        <v>0</v>
      </c>
      <c r="C20" s="17">
        <v>222</v>
      </c>
      <c r="D20" s="17">
        <v>0</v>
      </c>
      <c r="E20" s="17">
        <v>1</v>
      </c>
      <c r="F20" s="17">
        <v>16</v>
      </c>
      <c r="G20" s="17">
        <v>0</v>
      </c>
      <c r="H20" s="17">
        <f t="shared" si="2"/>
        <v>239</v>
      </c>
    </row>
    <row r="21" spans="1:8" x14ac:dyDescent="0.25">
      <c r="A21" s="4">
        <v>1983</v>
      </c>
      <c r="B21" s="6">
        <v>0</v>
      </c>
      <c r="C21" s="6">
        <v>115</v>
      </c>
      <c r="D21" s="6">
        <v>0</v>
      </c>
      <c r="E21" s="6">
        <v>1</v>
      </c>
      <c r="F21" s="6">
        <v>2</v>
      </c>
      <c r="G21" s="6">
        <v>0</v>
      </c>
      <c r="H21" s="6">
        <f t="shared" si="2"/>
        <v>118</v>
      </c>
    </row>
    <row r="22" spans="1:8" x14ac:dyDescent="0.25">
      <c r="A22" s="56">
        <v>1984</v>
      </c>
      <c r="B22" s="17">
        <v>0</v>
      </c>
      <c r="C22" s="17">
        <v>185</v>
      </c>
      <c r="D22" s="17">
        <v>0</v>
      </c>
      <c r="E22" s="17">
        <v>3</v>
      </c>
      <c r="F22" s="17">
        <v>19</v>
      </c>
      <c r="G22" s="17">
        <v>0</v>
      </c>
      <c r="H22" s="17">
        <f t="shared" si="2"/>
        <v>207</v>
      </c>
    </row>
    <row r="23" spans="1:8" x14ac:dyDescent="0.25">
      <c r="A23" s="4">
        <v>1985</v>
      </c>
      <c r="B23" s="6">
        <v>0</v>
      </c>
      <c r="C23" s="6">
        <v>270</v>
      </c>
      <c r="D23" s="6">
        <v>0</v>
      </c>
      <c r="E23" s="6">
        <v>7</v>
      </c>
      <c r="F23" s="6">
        <v>29</v>
      </c>
      <c r="G23" s="6">
        <v>0</v>
      </c>
      <c r="H23" s="6">
        <f t="shared" si="2"/>
        <v>306</v>
      </c>
    </row>
    <row r="24" spans="1:8" x14ac:dyDescent="0.25">
      <c r="A24" s="56">
        <v>1986</v>
      </c>
      <c r="B24" s="17">
        <v>0</v>
      </c>
      <c r="C24" s="17">
        <v>183</v>
      </c>
      <c r="D24" s="17">
        <v>0</v>
      </c>
      <c r="E24" s="17">
        <v>4</v>
      </c>
      <c r="F24" s="17">
        <v>24</v>
      </c>
      <c r="G24" s="17">
        <v>0</v>
      </c>
      <c r="H24" s="17">
        <f t="shared" si="2"/>
        <v>211</v>
      </c>
    </row>
    <row r="25" spans="1:8" x14ac:dyDescent="0.25">
      <c r="A25" s="4">
        <v>1987</v>
      </c>
      <c r="B25" s="6">
        <v>0</v>
      </c>
      <c r="C25" s="6">
        <v>91</v>
      </c>
      <c r="D25" s="6">
        <v>0</v>
      </c>
      <c r="E25" s="6">
        <v>2</v>
      </c>
      <c r="F25" s="6">
        <v>10</v>
      </c>
      <c r="G25" s="6">
        <v>0</v>
      </c>
      <c r="H25" s="6">
        <f t="shared" si="2"/>
        <v>103</v>
      </c>
    </row>
    <row r="26" spans="1:8" x14ac:dyDescent="0.25">
      <c r="A26" s="56">
        <v>1988</v>
      </c>
      <c r="B26" s="17">
        <v>0</v>
      </c>
      <c r="C26" s="17">
        <v>111</v>
      </c>
      <c r="D26" s="17">
        <v>0</v>
      </c>
      <c r="E26" s="17">
        <v>0</v>
      </c>
      <c r="F26" s="17">
        <v>23</v>
      </c>
      <c r="G26" s="17">
        <v>0</v>
      </c>
      <c r="H26" s="17">
        <f t="shared" si="2"/>
        <v>134</v>
      </c>
    </row>
    <row r="27" spans="1:8" x14ac:dyDescent="0.25">
      <c r="A27" s="4">
        <v>1989</v>
      </c>
      <c r="B27" s="6">
        <v>0</v>
      </c>
      <c r="C27" s="6">
        <v>163</v>
      </c>
      <c r="D27" s="6">
        <v>0</v>
      </c>
      <c r="E27" s="6">
        <v>4</v>
      </c>
      <c r="F27" s="6">
        <v>47</v>
      </c>
      <c r="G27" s="6">
        <v>0</v>
      </c>
      <c r="H27" s="6">
        <f t="shared" si="2"/>
        <v>214</v>
      </c>
    </row>
    <row r="28" spans="1:8" x14ac:dyDescent="0.25">
      <c r="A28" s="56">
        <v>1990</v>
      </c>
      <c r="B28" s="17">
        <v>0</v>
      </c>
      <c r="C28" s="17">
        <v>391</v>
      </c>
      <c r="D28" s="17">
        <v>0</v>
      </c>
      <c r="E28" s="17">
        <v>8</v>
      </c>
      <c r="F28" s="17">
        <v>120</v>
      </c>
      <c r="G28" s="17">
        <v>2</v>
      </c>
      <c r="H28" s="17">
        <f t="shared" si="2"/>
        <v>521</v>
      </c>
    </row>
    <row r="29" spans="1:8" x14ac:dyDescent="0.25">
      <c r="A29" s="4">
        <v>1991</v>
      </c>
      <c r="B29" s="6">
        <v>16</v>
      </c>
      <c r="C29" s="6">
        <v>704</v>
      </c>
      <c r="D29" s="6">
        <v>0</v>
      </c>
      <c r="E29" s="6">
        <v>12</v>
      </c>
      <c r="F29" s="6">
        <v>194</v>
      </c>
      <c r="G29" s="6">
        <v>18</v>
      </c>
      <c r="H29" s="6">
        <f t="shared" si="2"/>
        <v>944</v>
      </c>
    </row>
    <row r="30" spans="1:8" x14ac:dyDescent="0.25">
      <c r="A30" s="56">
        <v>1992</v>
      </c>
      <c r="B30" s="17">
        <v>2</v>
      </c>
      <c r="C30" s="17">
        <v>926</v>
      </c>
      <c r="D30" s="17">
        <v>20</v>
      </c>
      <c r="E30" s="17">
        <v>4</v>
      </c>
      <c r="F30" s="17">
        <v>266</v>
      </c>
      <c r="G30" s="17">
        <v>38</v>
      </c>
      <c r="H30" s="17">
        <f t="shared" si="2"/>
        <v>1256</v>
      </c>
    </row>
    <row r="31" spans="1:8" x14ac:dyDescent="0.25">
      <c r="A31" s="4">
        <v>1993</v>
      </c>
      <c r="B31" s="6">
        <v>13</v>
      </c>
      <c r="C31" s="6">
        <v>1052</v>
      </c>
      <c r="D31" s="6">
        <v>3</v>
      </c>
      <c r="E31" s="6">
        <v>6</v>
      </c>
      <c r="F31" s="6">
        <v>392</v>
      </c>
      <c r="G31" s="6">
        <v>93</v>
      </c>
      <c r="H31" s="6">
        <f t="shared" si="2"/>
        <v>1559</v>
      </c>
    </row>
    <row r="32" spans="1:8" x14ac:dyDescent="0.25">
      <c r="A32" s="56">
        <v>1994</v>
      </c>
      <c r="B32" s="17">
        <v>0</v>
      </c>
      <c r="C32" s="17">
        <v>989</v>
      </c>
      <c r="D32" s="17">
        <v>2</v>
      </c>
      <c r="E32" s="17">
        <v>7</v>
      </c>
      <c r="F32" s="17">
        <v>166</v>
      </c>
      <c r="G32" s="17">
        <v>111</v>
      </c>
      <c r="H32" s="17">
        <f t="shared" si="2"/>
        <v>1275</v>
      </c>
    </row>
    <row r="33" spans="1:15" x14ac:dyDescent="0.25">
      <c r="A33" s="4">
        <v>1995</v>
      </c>
      <c r="B33" s="6">
        <v>0</v>
      </c>
      <c r="C33" s="6">
        <v>384</v>
      </c>
      <c r="D33" s="6">
        <v>0</v>
      </c>
      <c r="E33" s="6">
        <v>1</v>
      </c>
      <c r="F33" s="6">
        <v>44</v>
      </c>
      <c r="G33" s="6">
        <v>70</v>
      </c>
      <c r="H33" s="6">
        <f t="shared" si="2"/>
        <v>499</v>
      </c>
    </row>
    <row r="34" spans="1:15" x14ac:dyDescent="0.25">
      <c r="A34" s="56">
        <v>1996</v>
      </c>
      <c r="B34" s="17">
        <v>2</v>
      </c>
      <c r="C34" s="17">
        <v>139</v>
      </c>
      <c r="D34" s="17">
        <v>0</v>
      </c>
      <c r="E34" s="17">
        <v>0</v>
      </c>
      <c r="F34" s="17">
        <v>24</v>
      </c>
      <c r="G34" s="17">
        <v>24</v>
      </c>
      <c r="H34" s="17">
        <f t="shared" si="2"/>
        <v>189</v>
      </c>
    </row>
    <row r="35" spans="1:15" x14ac:dyDescent="0.25">
      <c r="A35" s="4">
        <v>1997</v>
      </c>
      <c r="B35" s="6">
        <v>0</v>
      </c>
      <c r="C35" s="6">
        <v>374</v>
      </c>
      <c r="D35" s="6">
        <v>0</v>
      </c>
      <c r="E35" s="6">
        <v>1</v>
      </c>
      <c r="F35" s="6">
        <v>78</v>
      </c>
      <c r="G35" s="6">
        <v>40</v>
      </c>
      <c r="H35" s="6">
        <f t="shared" si="2"/>
        <v>493</v>
      </c>
    </row>
    <row r="36" spans="1:15" x14ac:dyDescent="0.25">
      <c r="A36" s="56">
        <v>1998</v>
      </c>
      <c r="B36" s="17">
        <v>23</v>
      </c>
      <c r="C36" s="17">
        <v>757</v>
      </c>
      <c r="D36" s="17">
        <v>0</v>
      </c>
      <c r="E36" s="17">
        <v>9</v>
      </c>
      <c r="F36" s="17">
        <v>99</v>
      </c>
      <c r="G36" s="17">
        <v>62</v>
      </c>
      <c r="H36" s="17">
        <f t="shared" si="2"/>
        <v>950</v>
      </c>
    </row>
    <row r="37" spans="1:15" x14ac:dyDescent="0.25">
      <c r="A37" s="4">
        <v>1999</v>
      </c>
      <c r="B37" s="6">
        <v>9</v>
      </c>
      <c r="C37" s="6">
        <v>691</v>
      </c>
      <c r="D37" s="6">
        <v>1</v>
      </c>
      <c r="E37" s="6">
        <v>1</v>
      </c>
      <c r="F37" s="6">
        <v>118</v>
      </c>
      <c r="G37" s="6">
        <v>76</v>
      </c>
      <c r="H37" s="6">
        <f t="shared" si="2"/>
        <v>896</v>
      </c>
      <c r="O37" s="8">
        <f>-B56</f>
        <v>-2.6885108170552403</v>
      </c>
    </row>
    <row r="38" spans="1:15" x14ac:dyDescent="0.25">
      <c r="A38" s="56">
        <v>2000</v>
      </c>
      <c r="B38" s="17">
        <v>10</v>
      </c>
      <c r="C38" s="17">
        <v>1847</v>
      </c>
      <c r="D38" s="17">
        <v>3</v>
      </c>
      <c r="E38" s="17">
        <v>2</v>
      </c>
      <c r="F38" s="17">
        <v>279</v>
      </c>
      <c r="G38" s="17">
        <v>97</v>
      </c>
      <c r="H38" s="17">
        <f t="shared" si="2"/>
        <v>2238</v>
      </c>
    </row>
    <row r="39" spans="1:15" x14ac:dyDescent="0.25">
      <c r="A39" s="4">
        <v>2001</v>
      </c>
      <c r="B39" s="6">
        <v>31</v>
      </c>
      <c r="C39" s="6">
        <v>2688</v>
      </c>
      <c r="D39" s="6">
        <v>0</v>
      </c>
      <c r="E39" s="6">
        <v>1</v>
      </c>
      <c r="F39" s="6">
        <v>370</v>
      </c>
      <c r="G39" s="6">
        <v>99</v>
      </c>
      <c r="H39" s="6">
        <f t="shared" si="2"/>
        <v>3189</v>
      </c>
    </row>
    <row r="40" spans="1:15" x14ac:dyDescent="0.25">
      <c r="A40" s="56">
        <v>2002</v>
      </c>
      <c r="B40" s="17">
        <v>0</v>
      </c>
      <c r="C40" s="17">
        <v>1619</v>
      </c>
      <c r="D40" s="17">
        <v>0</v>
      </c>
      <c r="E40" s="17">
        <v>0</v>
      </c>
      <c r="F40" s="17">
        <v>184</v>
      </c>
      <c r="G40" s="17">
        <v>96</v>
      </c>
      <c r="H40" s="17">
        <f t="shared" si="2"/>
        <v>1899</v>
      </c>
    </row>
    <row r="41" spans="1:15" x14ac:dyDescent="0.25">
      <c r="A41" s="4">
        <v>2003</v>
      </c>
      <c r="B41" s="6">
        <v>21</v>
      </c>
      <c r="C41" s="6">
        <v>2210</v>
      </c>
      <c r="D41" s="6">
        <v>13</v>
      </c>
      <c r="E41" s="6">
        <v>0</v>
      </c>
      <c r="F41" s="6">
        <v>418</v>
      </c>
      <c r="G41" s="6">
        <v>108</v>
      </c>
      <c r="H41" s="6">
        <f t="shared" si="2"/>
        <v>2770</v>
      </c>
    </row>
    <row r="42" spans="1:15" x14ac:dyDescent="0.25">
      <c r="A42" s="56">
        <v>2004</v>
      </c>
      <c r="B42" s="17">
        <v>35</v>
      </c>
      <c r="C42" s="17">
        <v>1301</v>
      </c>
      <c r="D42" s="17">
        <v>5</v>
      </c>
      <c r="E42" s="17">
        <v>0</v>
      </c>
      <c r="F42" s="17">
        <v>412</v>
      </c>
      <c r="G42" s="17">
        <v>107</v>
      </c>
      <c r="H42" s="17">
        <f t="shared" si="2"/>
        <v>1860</v>
      </c>
    </row>
    <row r="43" spans="1:15" x14ac:dyDescent="0.25">
      <c r="A43" s="4">
        <v>2005</v>
      </c>
      <c r="B43" s="6">
        <v>30</v>
      </c>
      <c r="C43" s="6">
        <v>1362</v>
      </c>
      <c r="D43" s="6">
        <v>17</v>
      </c>
      <c r="E43" s="6">
        <v>0</v>
      </c>
      <c r="F43" s="6">
        <v>550</v>
      </c>
      <c r="G43" s="6">
        <v>198</v>
      </c>
      <c r="H43" s="6">
        <f t="shared" si="2"/>
        <v>2157</v>
      </c>
    </row>
    <row r="44" spans="1:15" x14ac:dyDescent="0.25">
      <c r="A44" s="56">
        <v>2006</v>
      </c>
      <c r="B44" s="17">
        <v>105</v>
      </c>
      <c r="C44" s="17">
        <v>1429</v>
      </c>
      <c r="D44" s="17">
        <v>27</v>
      </c>
      <c r="E44" s="17">
        <v>0</v>
      </c>
      <c r="F44" s="17">
        <v>623</v>
      </c>
      <c r="G44" s="17">
        <v>401</v>
      </c>
      <c r="H44" s="17">
        <f t="shared" si="2"/>
        <v>2585</v>
      </c>
    </row>
    <row r="45" spans="1:15" x14ac:dyDescent="0.25">
      <c r="A45" s="4">
        <v>2007</v>
      </c>
      <c r="B45" s="6">
        <v>63</v>
      </c>
      <c r="C45" s="6">
        <v>1228</v>
      </c>
      <c r="D45" s="6">
        <v>10</v>
      </c>
      <c r="E45" s="6">
        <v>0</v>
      </c>
      <c r="F45" s="6">
        <v>670</v>
      </c>
      <c r="G45" s="6">
        <v>271</v>
      </c>
      <c r="H45" s="6">
        <f t="shared" si="2"/>
        <v>2242</v>
      </c>
    </row>
    <row r="46" spans="1:15" x14ac:dyDescent="0.25">
      <c r="A46" s="56">
        <v>2008</v>
      </c>
      <c r="B46" s="17">
        <v>76</v>
      </c>
      <c r="C46" s="17">
        <v>1160</v>
      </c>
      <c r="D46" s="17">
        <v>23</v>
      </c>
      <c r="E46" s="17">
        <v>0</v>
      </c>
      <c r="F46" s="17">
        <v>1081</v>
      </c>
      <c r="G46" s="17">
        <v>576</v>
      </c>
      <c r="H46" s="17">
        <f t="shared" si="2"/>
        <v>2916</v>
      </c>
    </row>
    <row r="47" spans="1:15" x14ac:dyDescent="0.25">
      <c r="A47" s="4">
        <v>2009</v>
      </c>
      <c r="B47" s="6">
        <v>61</v>
      </c>
      <c r="C47" s="6">
        <v>931</v>
      </c>
      <c r="D47" s="6">
        <v>0</v>
      </c>
      <c r="E47" s="6">
        <v>0</v>
      </c>
      <c r="F47" s="6">
        <v>609</v>
      </c>
      <c r="G47" s="6">
        <v>662</v>
      </c>
      <c r="H47" s="6">
        <f t="shared" si="2"/>
        <v>2263</v>
      </c>
    </row>
    <row r="48" spans="1:15" x14ac:dyDescent="0.25">
      <c r="A48" s="56">
        <v>2010</v>
      </c>
      <c r="B48" s="17">
        <v>160</v>
      </c>
      <c r="C48" s="17">
        <v>338</v>
      </c>
      <c r="D48" s="17">
        <v>2</v>
      </c>
      <c r="E48" s="17">
        <v>0</v>
      </c>
      <c r="F48" s="17">
        <v>289</v>
      </c>
      <c r="G48" s="17">
        <v>368</v>
      </c>
      <c r="H48" s="17">
        <f t="shared" si="2"/>
        <v>1157</v>
      </c>
    </row>
    <row r="49" spans="1:8" s="20" customFormat="1" x14ac:dyDescent="0.25">
      <c r="A49" s="57">
        <v>2011</v>
      </c>
      <c r="B49" s="29">
        <v>223</v>
      </c>
      <c r="C49" s="29">
        <v>931</v>
      </c>
      <c r="D49" s="29">
        <v>172</v>
      </c>
      <c r="E49" s="29">
        <v>0</v>
      </c>
      <c r="F49" s="29">
        <v>636</v>
      </c>
      <c r="G49" s="29">
        <v>589</v>
      </c>
      <c r="H49" s="29">
        <f t="shared" si="2"/>
        <v>2551</v>
      </c>
    </row>
    <row r="50" spans="1:8" s="20" customFormat="1" x14ac:dyDescent="0.25">
      <c r="A50" s="56">
        <v>2012</v>
      </c>
      <c r="B50" s="17">
        <v>103</v>
      </c>
      <c r="C50" s="17">
        <v>954</v>
      </c>
      <c r="D50" s="17">
        <v>74</v>
      </c>
      <c r="E50" s="17">
        <v>0</v>
      </c>
      <c r="F50" s="17">
        <v>574</v>
      </c>
      <c r="G50" s="17">
        <v>620</v>
      </c>
      <c r="H50" s="17">
        <f t="shared" si="2"/>
        <v>2325</v>
      </c>
    </row>
    <row r="51" spans="1:8" s="20" customFormat="1" x14ac:dyDescent="0.25">
      <c r="A51" s="57">
        <v>2013</v>
      </c>
      <c r="B51" s="29">
        <v>99</v>
      </c>
      <c r="C51" s="29">
        <v>861</v>
      </c>
      <c r="D51" s="29">
        <v>18</v>
      </c>
      <c r="E51" s="29">
        <v>0</v>
      </c>
      <c r="F51" s="29">
        <v>511</v>
      </c>
      <c r="G51" s="29">
        <v>743</v>
      </c>
      <c r="H51" s="29">
        <f t="shared" si="2"/>
        <v>2232</v>
      </c>
    </row>
    <row r="52" spans="1:8" s="20" customFormat="1" x14ac:dyDescent="0.25">
      <c r="A52" s="56">
        <v>2014</v>
      </c>
      <c r="B52" s="17">
        <v>136</v>
      </c>
      <c r="C52" s="17">
        <v>1008</v>
      </c>
      <c r="D52" s="17">
        <v>3</v>
      </c>
      <c r="E52" s="17">
        <v>0</v>
      </c>
      <c r="F52" s="17">
        <v>589</v>
      </c>
      <c r="G52" s="17">
        <v>634</v>
      </c>
      <c r="H52" s="17">
        <f t="shared" ref="H52" si="3">SUM(B52:G52)</f>
        <v>2370</v>
      </c>
    </row>
    <row r="53" spans="1:8" s="20" customFormat="1" x14ac:dyDescent="0.25">
      <c r="A53" s="57">
        <v>2015</v>
      </c>
      <c r="B53" s="29">
        <v>62</v>
      </c>
      <c r="C53" s="29">
        <v>600</v>
      </c>
      <c r="D53" s="29">
        <v>9</v>
      </c>
      <c r="E53" s="29">
        <v>0</v>
      </c>
      <c r="F53" s="29">
        <v>571</v>
      </c>
      <c r="G53" s="29">
        <v>324</v>
      </c>
      <c r="H53" s="29">
        <f t="shared" si="2"/>
        <v>1566</v>
      </c>
    </row>
    <row r="54" spans="1:8" ht="8.25" customHeight="1" x14ac:dyDescent="0.25">
      <c r="A54" s="104"/>
      <c r="B54" s="105"/>
      <c r="C54" s="105"/>
      <c r="D54" s="105"/>
      <c r="E54" s="105"/>
      <c r="F54" s="105"/>
      <c r="G54" s="105"/>
      <c r="H54" s="105"/>
    </row>
    <row r="55" spans="1:8" ht="26.25" customHeight="1" x14ac:dyDescent="0.25">
      <c r="A55" s="9" t="s">
        <v>39</v>
      </c>
      <c r="B55" s="30">
        <f>SUM(B8:B53)</f>
        <v>1280</v>
      </c>
      <c r="C55" s="30">
        <f t="shared" ref="C55:H55" si="4">SUM(C8:C53)</f>
        <v>29330</v>
      </c>
      <c r="D55" s="30">
        <f t="shared" si="4"/>
        <v>402</v>
      </c>
      <c r="E55" s="30">
        <f t="shared" si="4"/>
        <v>102</v>
      </c>
      <c r="F55" s="30">
        <f t="shared" si="4"/>
        <v>10069</v>
      </c>
      <c r="G55" s="30">
        <f t="shared" si="4"/>
        <v>6427</v>
      </c>
      <c r="H55" s="30">
        <f t="shared" si="4"/>
        <v>47610</v>
      </c>
    </row>
    <row r="56" spans="1:8" x14ac:dyDescent="0.25">
      <c r="A56" s="31"/>
      <c r="B56" s="106">
        <f t="shared" ref="B56:G56" si="5">B55*100/$H$55</f>
        <v>2.6885108170552403</v>
      </c>
      <c r="C56" s="106">
        <f t="shared" si="5"/>
        <v>61.604704893929849</v>
      </c>
      <c r="D56" s="106">
        <f t="shared" si="5"/>
        <v>0.84436042848141146</v>
      </c>
      <c r="E56" s="106">
        <f t="shared" si="5"/>
        <v>0.21424070573408949</v>
      </c>
      <c r="F56" s="106">
        <f t="shared" si="5"/>
        <v>21.148918294475951</v>
      </c>
      <c r="G56" s="106">
        <f t="shared" si="5"/>
        <v>13.499264860323461</v>
      </c>
      <c r="H56" s="33">
        <f>SUM(B56:G56)</f>
        <v>100</v>
      </c>
    </row>
    <row r="57" spans="1:8" x14ac:dyDescent="0.25">
      <c r="A57" s="55" t="s">
        <v>137</v>
      </c>
    </row>
  </sheetData>
  <mergeCells count="10">
    <mergeCell ref="A2:L2"/>
    <mergeCell ref="A5:A6"/>
    <mergeCell ref="H5:H6"/>
    <mergeCell ref="B5:B6"/>
    <mergeCell ref="C5:C6"/>
    <mergeCell ref="D5:D6"/>
    <mergeCell ref="E5:E6"/>
    <mergeCell ref="F5:F6"/>
    <mergeCell ref="G5:G6"/>
    <mergeCell ref="A3:L3"/>
  </mergeCells>
  <phoneticPr fontId="0" type="noConversion"/>
  <printOptions horizontalCentered="1"/>
  <pageMargins left="0.74803149606299213" right="0.74803149606299213" top="0.79" bottom="0.98425196850393704" header="0" footer="0"/>
  <pageSetup scale="81" orientation="portrait" r:id="rId1"/>
  <headerFooter alignWithMargins="0"/>
  <ignoredErrors>
    <ignoredError sqref="H12:H53 H10:H11 H8:H9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6"/>
  <sheetViews>
    <sheetView zoomScaleNormal="100" workbookViewId="0">
      <selection activeCell="G70" sqref="G70"/>
    </sheetView>
  </sheetViews>
  <sheetFormatPr baseColWidth="10" defaultColWidth="11.42578125" defaultRowHeight="15" x14ac:dyDescent="0.25"/>
  <cols>
    <col min="1" max="1" width="16.7109375" style="5" customWidth="1"/>
    <col min="2" max="2" width="9.85546875" style="5" customWidth="1"/>
    <col min="3" max="3" width="11.28515625" style="5" customWidth="1"/>
    <col min="4" max="4" width="11" style="5" customWidth="1"/>
    <col min="5" max="5" width="8.85546875" style="5" bestFit="1" customWidth="1"/>
    <col min="6" max="6" width="8.85546875" style="5" customWidth="1"/>
    <col min="7" max="7" width="9" style="5" customWidth="1"/>
    <col min="8" max="16384" width="11.42578125" style="5"/>
  </cols>
  <sheetData>
    <row r="2" spans="1:7" ht="18.75" customHeight="1" x14ac:dyDescent="0.3">
      <c r="A2" s="64" t="s">
        <v>127</v>
      </c>
      <c r="B2" s="46"/>
      <c r="C2" s="46"/>
      <c r="D2" s="46"/>
      <c r="E2" s="46"/>
      <c r="F2" s="46"/>
      <c r="G2" s="46"/>
    </row>
    <row r="3" spans="1:7" ht="15" customHeight="1" x14ac:dyDescent="0.3">
      <c r="A3" s="64" t="s">
        <v>142</v>
      </c>
      <c r="B3" s="46"/>
      <c r="C3" s="46"/>
      <c r="D3" s="46"/>
      <c r="E3" s="46"/>
      <c r="F3" s="46"/>
      <c r="G3" s="46"/>
    </row>
    <row r="4" spans="1:7" ht="15" customHeight="1" x14ac:dyDescent="0.25">
      <c r="E4" s="5" t="s">
        <v>128</v>
      </c>
    </row>
    <row r="5" spans="1:7" ht="19.5" customHeight="1" x14ac:dyDescent="0.25">
      <c r="A5" s="123" t="s">
        <v>105</v>
      </c>
      <c r="B5" s="124" t="s">
        <v>42</v>
      </c>
      <c r="C5" s="120" t="s">
        <v>41</v>
      </c>
      <c r="D5" s="120" t="s">
        <v>43</v>
      </c>
      <c r="E5" s="124" t="s">
        <v>44</v>
      </c>
      <c r="F5" s="124" t="s">
        <v>49</v>
      </c>
      <c r="G5" s="120" t="s">
        <v>39</v>
      </c>
    </row>
    <row r="6" spans="1:7" ht="19.5" customHeight="1" x14ac:dyDescent="0.25">
      <c r="A6" s="123"/>
      <c r="B6" s="124"/>
      <c r="C6" s="120"/>
      <c r="D6" s="120"/>
      <c r="E6" s="124"/>
      <c r="F6" s="124"/>
      <c r="G6" s="120"/>
    </row>
    <row r="7" spans="1:7" ht="10.5" customHeight="1" x14ac:dyDescent="0.25">
      <c r="A7" s="89"/>
      <c r="B7" s="81"/>
      <c r="C7" s="81"/>
      <c r="D7" s="81"/>
      <c r="E7" s="81"/>
      <c r="F7" s="81"/>
      <c r="G7" s="81"/>
    </row>
    <row r="8" spans="1:7" x14ac:dyDescent="0.25">
      <c r="A8" s="56">
        <v>1970</v>
      </c>
      <c r="B8" s="17">
        <v>8</v>
      </c>
      <c r="C8" s="17">
        <v>0</v>
      </c>
      <c r="D8" s="17">
        <v>0</v>
      </c>
      <c r="E8" s="17">
        <v>0</v>
      </c>
      <c r="F8" s="17">
        <v>0</v>
      </c>
      <c r="G8" s="17">
        <f t="shared" ref="G8:G9" si="0">SUM(B8:F8)</f>
        <v>8</v>
      </c>
    </row>
    <row r="9" spans="1:7" x14ac:dyDescent="0.25">
      <c r="A9" s="57">
        <v>1971</v>
      </c>
      <c r="B9" s="28">
        <v>8</v>
      </c>
      <c r="C9" s="28">
        <v>0</v>
      </c>
      <c r="D9" s="28">
        <v>0</v>
      </c>
      <c r="E9" s="28">
        <v>0</v>
      </c>
      <c r="F9" s="28">
        <v>0</v>
      </c>
      <c r="G9" s="28">
        <f t="shared" si="0"/>
        <v>8</v>
      </c>
    </row>
    <row r="10" spans="1:7" x14ac:dyDescent="0.25">
      <c r="A10" s="56">
        <v>1972</v>
      </c>
      <c r="B10" s="17">
        <v>7</v>
      </c>
      <c r="C10" s="17">
        <v>0</v>
      </c>
      <c r="D10" s="17">
        <v>0</v>
      </c>
      <c r="E10" s="17">
        <v>0</v>
      </c>
      <c r="F10" s="17">
        <v>0</v>
      </c>
      <c r="G10" s="17">
        <f>SUM(B10:F10)</f>
        <v>7</v>
      </c>
    </row>
    <row r="11" spans="1:7" x14ac:dyDescent="0.25">
      <c r="A11" s="4">
        <v>1973</v>
      </c>
      <c r="B11" s="6">
        <v>9</v>
      </c>
      <c r="C11" s="6">
        <v>0</v>
      </c>
      <c r="D11" s="6">
        <v>0</v>
      </c>
      <c r="E11" s="6">
        <v>0</v>
      </c>
      <c r="F11" s="6">
        <v>0</v>
      </c>
      <c r="G11" s="28">
        <f t="shared" ref="G11:G12" si="1">SUM(B11:F11)</f>
        <v>9</v>
      </c>
    </row>
    <row r="12" spans="1:7" x14ac:dyDescent="0.25">
      <c r="A12" s="56">
        <v>1974</v>
      </c>
      <c r="B12" s="17">
        <v>16</v>
      </c>
      <c r="C12" s="17">
        <v>0</v>
      </c>
      <c r="D12" s="17">
        <v>2</v>
      </c>
      <c r="E12" s="17">
        <v>0</v>
      </c>
      <c r="F12" s="17">
        <v>0</v>
      </c>
      <c r="G12" s="17">
        <f t="shared" si="1"/>
        <v>18</v>
      </c>
    </row>
    <row r="13" spans="1:7" x14ac:dyDescent="0.25">
      <c r="A13" s="4">
        <v>1975</v>
      </c>
      <c r="B13" s="6">
        <v>20</v>
      </c>
      <c r="C13" s="6">
        <v>1</v>
      </c>
      <c r="D13" s="6">
        <v>1</v>
      </c>
      <c r="E13" s="6">
        <v>0</v>
      </c>
      <c r="F13" s="6">
        <v>0</v>
      </c>
      <c r="G13" s="28">
        <f t="shared" ref="G13:G47" si="2">SUM(B13:F13)</f>
        <v>22</v>
      </c>
    </row>
    <row r="14" spans="1:7" x14ac:dyDescent="0.25">
      <c r="A14" s="56">
        <v>1976</v>
      </c>
      <c r="B14" s="17">
        <v>10</v>
      </c>
      <c r="C14" s="17">
        <v>0</v>
      </c>
      <c r="D14" s="17">
        <v>1</v>
      </c>
      <c r="E14" s="17">
        <v>0</v>
      </c>
      <c r="F14" s="17">
        <v>0</v>
      </c>
      <c r="G14" s="17">
        <f t="shared" si="2"/>
        <v>11</v>
      </c>
    </row>
    <row r="15" spans="1:7" x14ac:dyDescent="0.25">
      <c r="A15" s="4">
        <v>1977</v>
      </c>
      <c r="B15" s="6">
        <v>109</v>
      </c>
      <c r="C15" s="6">
        <v>0</v>
      </c>
      <c r="D15" s="6">
        <v>0</v>
      </c>
      <c r="E15" s="6">
        <v>0</v>
      </c>
      <c r="F15" s="6">
        <v>0</v>
      </c>
      <c r="G15" s="28">
        <f t="shared" si="2"/>
        <v>109</v>
      </c>
    </row>
    <row r="16" spans="1:7" x14ac:dyDescent="0.25">
      <c r="A16" s="56">
        <v>1978</v>
      </c>
      <c r="B16" s="17">
        <v>153</v>
      </c>
      <c r="C16" s="17">
        <v>0</v>
      </c>
      <c r="D16" s="17">
        <v>0</v>
      </c>
      <c r="E16" s="17">
        <v>0</v>
      </c>
      <c r="F16" s="17">
        <v>0</v>
      </c>
      <c r="G16" s="17">
        <f t="shared" si="2"/>
        <v>153</v>
      </c>
    </row>
    <row r="17" spans="1:7" x14ac:dyDescent="0.25">
      <c r="A17" s="4">
        <v>1979</v>
      </c>
      <c r="B17" s="6">
        <v>217</v>
      </c>
      <c r="C17" s="6">
        <v>2</v>
      </c>
      <c r="D17" s="6">
        <v>1</v>
      </c>
      <c r="E17" s="6">
        <v>0</v>
      </c>
      <c r="F17" s="6">
        <v>0</v>
      </c>
      <c r="G17" s="28">
        <f t="shared" si="2"/>
        <v>220</v>
      </c>
    </row>
    <row r="18" spans="1:7" x14ac:dyDescent="0.25">
      <c r="A18" s="56">
        <v>1980</v>
      </c>
      <c r="B18" s="17">
        <v>293</v>
      </c>
      <c r="C18" s="17">
        <v>0</v>
      </c>
      <c r="D18" s="17">
        <v>0</v>
      </c>
      <c r="E18" s="17">
        <v>0</v>
      </c>
      <c r="F18" s="17">
        <v>0</v>
      </c>
      <c r="G18" s="17">
        <f t="shared" si="2"/>
        <v>293</v>
      </c>
    </row>
    <row r="19" spans="1:7" x14ac:dyDescent="0.25">
      <c r="A19" s="4">
        <v>1981</v>
      </c>
      <c r="B19" s="6">
        <v>315</v>
      </c>
      <c r="C19" s="6">
        <v>0</v>
      </c>
      <c r="D19" s="6">
        <v>3</v>
      </c>
      <c r="E19" s="6">
        <v>0</v>
      </c>
      <c r="F19" s="6">
        <v>0</v>
      </c>
      <c r="G19" s="28">
        <f t="shared" si="2"/>
        <v>318</v>
      </c>
    </row>
    <row r="20" spans="1:7" x14ac:dyDescent="0.25">
      <c r="A20" s="56">
        <v>1982</v>
      </c>
      <c r="B20" s="17">
        <v>236</v>
      </c>
      <c r="C20" s="17">
        <v>0</v>
      </c>
      <c r="D20" s="17">
        <v>3</v>
      </c>
      <c r="E20" s="17">
        <v>0</v>
      </c>
      <c r="F20" s="17">
        <v>0</v>
      </c>
      <c r="G20" s="17">
        <f t="shared" si="2"/>
        <v>239</v>
      </c>
    </row>
    <row r="21" spans="1:7" x14ac:dyDescent="0.25">
      <c r="A21" s="4">
        <v>1983</v>
      </c>
      <c r="B21" s="6">
        <v>115</v>
      </c>
      <c r="C21" s="6">
        <v>1</v>
      </c>
      <c r="D21" s="6">
        <v>2</v>
      </c>
      <c r="E21" s="6">
        <v>0</v>
      </c>
      <c r="F21" s="6">
        <v>0</v>
      </c>
      <c r="G21" s="28">
        <f t="shared" si="2"/>
        <v>118</v>
      </c>
    </row>
    <row r="22" spans="1:7" x14ac:dyDescent="0.25">
      <c r="A22" s="56">
        <v>1984</v>
      </c>
      <c r="B22" s="17">
        <v>204</v>
      </c>
      <c r="C22" s="17">
        <v>1</v>
      </c>
      <c r="D22" s="17">
        <v>1</v>
      </c>
      <c r="E22" s="17">
        <v>0</v>
      </c>
      <c r="F22" s="17">
        <v>1</v>
      </c>
      <c r="G22" s="17">
        <f t="shared" si="2"/>
        <v>207</v>
      </c>
    </row>
    <row r="23" spans="1:7" x14ac:dyDescent="0.25">
      <c r="A23" s="4">
        <v>1985</v>
      </c>
      <c r="B23" s="6">
        <v>304</v>
      </c>
      <c r="C23" s="6">
        <v>0</v>
      </c>
      <c r="D23" s="6">
        <v>1</v>
      </c>
      <c r="E23" s="6">
        <v>1</v>
      </c>
      <c r="F23" s="6">
        <v>0</v>
      </c>
      <c r="G23" s="28">
        <f t="shared" si="2"/>
        <v>306</v>
      </c>
    </row>
    <row r="24" spans="1:7" x14ac:dyDescent="0.25">
      <c r="A24" s="56">
        <v>1986</v>
      </c>
      <c r="B24" s="17">
        <v>209</v>
      </c>
      <c r="C24" s="17">
        <v>1</v>
      </c>
      <c r="D24" s="17">
        <v>1</v>
      </c>
      <c r="E24" s="17">
        <v>0</v>
      </c>
      <c r="F24" s="17">
        <v>0</v>
      </c>
      <c r="G24" s="17">
        <f t="shared" si="2"/>
        <v>211</v>
      </c>
    </row>
    <row r="25" spans="1:7" x14ac:dyDescent="0.25">
      <c r="A25" s="4">
        <v>1987</v>
      </c>
      <c r="B25" s="6">
        <v>97</v>
      </c>
      <c r="C25" s="6">
        <v>0</v>
      </c>
      <c r="D25" s="6">
        <v>5</v>
      </c>
      <c r="E25" s="6">
        <v>0</v>
      </c>
      <c r="F25" s="6">
        <v>1</v>
      </c>
      <c r="G25" s="28">
        <f t="shared" si="2"/>
        <v>103</v>
      </c>
    </row>
    <row r="26" spans="1:7" x14ac:dyDescent="0.25">
      <c r="A26" s="56">
        <v>1988</v>
      </c>
      <c r="B26" s="17">
        <v>108</v>
      </c>
      <c r="C26" s="17">
        <v>0</v>
      </c>
      <c r="D26" s="17">
        <v>15</v>
      </c>
      <c r="E26" s="17">
        <v>6</v>
      </c>
      <c r="F26" s="17">
        <v>5</v>
      </c>
      <c r="G26" s="17">
        <f t="shared" si="2"/>
        <v>134</v>
      </c>
    </row>
    <row r="27" spans="1:7" x14ac:dyDescent="0.25">
      <c r="A27" s="4">
        <v>1989</v>
      </c>
      <c r="B27" s="6">
        <v>157</v>
      </c>
      <c r="C27" s="6">
        <v>0</v>
      </c>
      <c r="D27" s="6">
        <v>21</v>
      </c>
      <c r="E27" s="6">
        <v>13</v>
      </c>
      <c r="F27" s="6">
        <v>23</v>
      </c>
      <c r="G27" s="28">
        <f t="shared" si="2"/>
        <v>214</v>
      </c>
    </row>
    <row r="28" spans="1:7" x14ac:dyDescent="0.25">
      <c r="A28" s="56">
        <v>1990</v>
      </c>
      <c r="B28" s="17">
        <v>437</v>
      </c>
      <c r="C28" s="17">
        <v>2</v>
      </c>
      <c r="D28" s="17">
        <v>35</v>
      </c>
      <c r="E28" s="17">
        <v>7</v>
      </c>
      <c r="F28" s="17">
        <v>40</v>
      </c>
      <c r="G28" s="17">
        <f t="shared" si="2"/>
        <v>521</v>
      </c>
    </row>
    <row r="29" spans="1:7" x14ac:dyDescent="0.25">
      <c r="A29" s="4">
        <v>1991</v>
      </c>
      <c r="B29" s="6">
        <v>824</v>
      </c>
      <c r="C29" s="6">
        <v>8</v>
      </c>
      <c r="D29" s="6">
        <v>41</v>
      </c>
      <c r="E29" s="6">
        <v>9</v>
      </c>
      <c r="F29" s="6">
        <v>62</v>
      </c>
      <c r="G29" s="28">
        <f t="shared" si="2"/>
        <v>944</v>
      </c>
    </row>
    <row r="30" spans="1:7" x14ac:dyDescent="0.25">
      <c r="A30" s="56">
        <v>1992</v>
      </c>
      <c r="B30" s="17">
        <v>1062</v>
      </c>
      <c r="C30" s="17">
        <v>27</v>
      </c>
      <c r="D30" s="17">
        <v>68</v>
      </c>
      <c r="E30" s="17">
        <v>7</v>
      </c>
      <c r="F30" s="17">
        <v>92</v>
      </c>
      <c r="G30" s="17">
        <f t="shared" si="2"/>
        <v>1256</v>
      </c>
    </row>
    <row r="31" spans="1:7" x14ac:dyDescent="0.25">
      <c r="A31" s="4">
        <v>1993</v>
      </c>
      <c r="B31" s="6">
        <v>1406</v>
      </c>
      <c r="C31" s="6">
        <v>67</v>
      </c>
      <c r="D31" s="6">
        <v>70</v>
      </c>
      <c r="E31" s="6">
        <v>3</v>
      </c>
      <c r="F31" s="6">
        <v>13</v>
      </c>
      <c r="G31" s="28">
        <f t="shared" si="2"/>
        <v>1559</v>
      </c>
    </row>
    <row r="32" spans="1:7" x14ac:dyDescent="0.25">
      <c r="A32" s="56">
        <v>1994</v>
      </c>
      <c r="B32" s="17">
        <v>1155</v>
      </c>
      <c r="C32" s="17">
        <v>53</v>
      </c>
      <c r="D32" s="17">
        <v>64</v>
      </c>
      <c r="E32" s="17">
        <v>1</v>
      </c>
      <c r="F32" s="17">
        <v>2</v>
      </c>
      <c r="G32" s="17">
        <f t="shared" si="2"/>
        <v>1275</v>
      </c>
    </row>
    <row r="33" spans="1:7" x14ac:dyDescent="0.25">
      <c r="A33" s="4">
        <v>1995</v>
      </c>
      <c r="B33" s="6">
        <v>413</v>
      </c>
      <c r="C33" s="6">
        <v>46</v>
      </c>
      <c r="D33" s="6">
        <v>40</v>
      </c>
      <c r="E33" s="6">
        <v>0</v>
      </c>
      <c r="F33" s="6">
        <v>0</v>
      </c>
      <c r="G33" s="28">
        <f t="shared" si="2"/>
        <v>499</v>
      </c>
    </row>
    <row r="34" spans="1:7" x14ac:dyDescent="0.25">
      <c r="A34" s="56">
        <v>1996</v>
      </c>
      <c r="B34" s="17">
        <v>164</v>
      </c>
      <c r="C34" s="17">
        <v>15</v>
      </c>
      <c r="D34" s="17">
        <v>10</v>
      </c>
      <c r="E34" s="17">
        <v>0</v>
      </c>
      <c r="F34" s="17">
        <v>0</v>
      </c>
      <c r="G34" s="17">
        <f t="shared" si="2"/>
        <v>189</v>
      </c>
    </row>
    <row r="35" spans="1:7" x14ac:dyDescent="0.25">
      <c r="A35" s="4">
        <v>1997</v>
      </c>
      <c r="B35" s="6">
        <v>450</v>
      </c>
      <c r="C35" s="6">
        <v>25</v>
      </c>
      <c r="D35" s="6">
        <v>18</v>
      </c>
      <c r="E35" s="6">
        <v>0</v>
      </c>
      <c r="F35" s="6">
        <v>0</v>
      </c>
      <c r="G35" s="28">
        <f t="shared" si="2"/>
        <v>493</v>
      </c>
    </row>
    <row r="36" spans="1:7" x14ac:dyDescent="0.25">
      <c r="A36" s="56">
        <v>1998</v>
      </c>
      <c r="B36" s="17">
        <v>872</v>
      </c>
      <c r="C36" s="17">
        <v>38</v>
      </c>
      <c r="D36" s="17">
        <v>39</v>
      </c>
      <c r="E36" s="17">
        <v>1</v>
      </c>
      <c r="F36" s="17">
        <v>0</v>
      </c>
      <c r="G36" s="17">
        <f t="shared" si="2"/>
        <v>950</v>
      </c>
    </row>
    <row r="37" spans="1:7" x14ac:dyDescent="0.25">
      <c r="A37" s="4">
        <v>1999</v>
      </c>
      <c r="B37" s="6">
        <v>803</v>
      </c>
      <c r="C37" s="6">
        <v>26</v>
      </c>
      <c r="D37" s="6">
        <v>62</v>
      </c>
      <c r="E37" s="6">
        <v>5</v>
      </c>
      <c r="F37" s="6">
        <v>0</v>
      </c>
      <c r="G37" s="28">
        <f t="shared" si="2"/>
        <v>896</v>
      </c>
    </row>
    <row r="38" spans="1:7" x14ac:dyDescent="0.25">
      <c r="A38" s="56">
        <v>2000</v>
      </c>
      <c r="B38" s="17">
        <v>2130</v>
      </c>
      <c r="C38" s="17">
        <v>49</v>
      </c>
      <c r="D38" s="17">
        <v>58</v>
      </c>
      <c r="E38" s="17">
        <v>1</v>
      </c>
      <c r="F38" s="17">
        <v>0</v>
      </c>
      <c r="G38" s="17">
        <f t="shared" si="2"/>
        <v>2238</v>
      </c>
    </row>
    <row r="39" spans="1:7" x14ac:dyDescent="0.25">
      <c r="A39" s="4">
        <v>2001</v>
      </c>
      <c r="B39" s="6">
        <v>3095</v>
      </c>
      <c r="C39" s="6">
        <v>58</v>
      </c>
      <c r="D39" s="6">
        <v>32</v>
      </c>
      <c r="E39" s="6">
        <v>4</v>
      </c>
      <c r="F39" s="6">
        <v>0</v>
      </c>
      <c r="G39" s="28">
        <f t="shared" si="2"/>
        <v>3189</v>
      </c>
    </row>
    <row r="40" spans="1:7" x14ac:dyDescent="0.25">
      <c r="A40" s="56">
        <v>2002</v>
      </c>
      <c r="B40" s="17">
        <v>1810</v>
      </c>
      <c r="C40" s="17">
        <v>57</v>
      </c>
      <c r="D40" s="17">
        <v>31</v>
      </c>
      <c r="E40" s="17">
        <v>1</v>
      </c>
      <c r="F40" s="17">
        <v>0</v>
      </c>
      <c r="G40" s="17">
        <f t="shared" si="2"/>
        <v>1899</v>
      </c>
    </row>
    <row r="41" spans="1:7" x14ac:dyDescent="0.25">
      <c r="A41" s="4">
        <v>2003</v>
      </c>
      <c r="B41" s="6">
        <v>2667</v>
      </c>
      <c r="C41" s="6">
        <v>58</v>
      </c>
      <c r="D41" s="6">
        <v>42</v>
      </c>
      <c r="E41" s="6">
        <v>2</v>
      </c>
      <c r="F41" s="6">
        <v>1</v>
      </c>
      <c r="G41" s="28">
        <f t="shared" si="2"/>
        <v>2770</v>
      </c>
    </row>
    <row r="42" spans="1:7" x14ac:dyDescent="0.25">
      <c r="A42" s="56">
        <v>2004</v>
      </c>
      <c r="B42" s="17">
        <v>1753</v>
      </c>
      <c r="C42" s="17">
        <v>69</v>
      </c>
      <c r="D42" s="17">
        <v>32</v>
      </c>
      <c r="E42" s="17">
        <v>6</v>
      </c>
      <c r="F42" s="17">
        <v>0</v>
      </c>
      <c r="G42" s="17">
        <f t="shared" si="2"/>
        <v>1860</v>
      </c>
    </row>
    <row r="43" spans="1:7" x14ac:dyDescent="0.25">
      <c r="A43" s="4">
        <v>2005</v>
      </c>
      <c r="B43" s="6">
        <v>1956</v>
      </c>
      <c r="C43" s="6">
        <v>140</v>
      </c>
      <c r="D43" s="6">
        <v>53</v>
      </c>
      <c r="E43" s="6">
        <v>8</v>
      </c>
      <c r="F43" s="6">
        <v>0</v>
      </c>
      <c r="G43" s="28">
        <f t="shared" si="2"/>
        <v>2157</v>
      </c>
    </row>
    <row r="44" spans="1:7" x14ac:dyDescent="0.25">
      <c r="A44" s="56">
        <v>2006</v>
      </c>
      <c r="B44" s="17">
        <v>2200</v>
      </c>
      <c r="C44" s="17">
        <v>300</v>
      </c>
      <c r="D44" s="17">
        <v>84</v>
      </c>
      <c r="E44" s="17">
        <v>1</v>
      </c>
      <c r="F44" s="17">
        <v>0</v>
      </c>
      <c r="G44" s="17">
        <f t="shared" si="2"/>
        <v>2585</v>
      </c>
    </row>
    <row r="45" spans="1:7" x14ac:dyDescent="0.25">
      <c r="A45" s="4">
        <v>2007</v>
      </c>
      <c r="B45" s="6">
        <v>1980</v>
      </c>
      <c r="C45" s="6">
        <v>172</v>
      </c>
      <c r="D45" s="6">
        <v>90</v>
      </c>
      <c r="E45" s="6">
        <v>0</v>
      </c>
      <c r="F45" s="6">
        <v>0</v>
      </c>
      <c r="G45" s="28">
        <f t="shared" si="2"/>
        <v>2242</v>
      </c>
    </row>
    <row r="46" spans="1:7" x14ac:dyDescent="0.25">
      <c r="A46" s="56">
        <v>2008</v>
      </c>
      <c r="B46" s="17">
        <v>2351</v>
      </c>
      <c r="C46" s="17">
        <v>359</v>
      </c>
      <c r="D46" s="17">
        <v>206</v>
      </c>
      <c r="E46" s="17">
        <v>0</v>
      </c>
      <c r="F46" s="17">
        <v>0</v>
      </c>
      <c r="G46" s="17">
        <f t="shared" si="2"/>
        <v>2916</v>
      </c>
    </row>
    <row r="47" spans="1:7" x14ac:dyDescent="0.25">
      <c r="A47" s="4">
        <v>2009</v>
      </c>
      <c r="B47" s="6">
        <v>1611</v>
      </c>
      <c r="C47" s="6">
        <v>543</v>
      </c>
      <c r="D47" s="6">
        <v>109</v>
      </c>
      <c r="E47" s="6">
        <v>0</v>
      </c>
      <c r="F47" s="6">
        <v>0</v>
      </c>
      <c r="G47" s="28">
        <f t="shared" si="2"/>
        <v>2263</v>
      </c>
    </row>
    <row r="48" spans="1:7" x14ac:dyDescent="0.25">
      <c r="A48" s="56">
        <v>2010</v>
      </c>
      <c r="B48" s="17">
        <v>789</v>
      </c>
      <c r="C48" s="17">
        <v>309</v>
      </c>
      <c r="D48" s="17">
        <v>59</v>
      </c>
      <c r="E48" s="17">
        <v>0</v>
      </c>
      <c r="F48" s="17">
        <v>0</v>
      </c>
      <c r="G48" s="17">
        <f t="shared" ref="G48:G49" si="3">SUM(B48:F48)</f>
        <v>1157</v>
      </c>
    </row>
    <row r="49" spans="1:7" s="20" customFormat="1" x14ac:dyDescent="0.25">
      <c r="A49" s="57">
        <v>2011</v>
      </c>
      <c r="B49" s="29">
        <v>1974</v>
      </c>
      <c r="C49" s="29">
        <v>499</v>
      </c>
      <c r="D49" s="29">
        <v>78</v>
      </c>
      <c r="E49" s="29">
        <v>0</v>
      </c>
      <c r="F49" s="29">
        <v>0</v>
      </c>
      <c r="G49" s="29">
        <f t="shared" si="3"/>
        <v>2551</v>
      </c>
    </row>
    <row r="50" spans="1:7" s="20" customFormat="1" x14ac:dyDescent="0.25">
      <c r="A50" s="56">
        <v>2012</v>
      </c>
      <c r="B50" s="17">
        <v>1759</v>
      </c>
      <c r="C50" s="17">
        <v>471</v>
      </c>
      <c r="D50" s="17">
        <v>95</v>
      </c>
      <c r="E50" s="17">
        <v>0</v>
      </c>
      <c r="F50" s="17">
        <v>0</v>
      </c>
      <c r="G50" s="17">
        <f t="shared" ref="G50:G51" si="4">SUM(B50:F50)</f>
        <v>2325</v>
      </c>
    </row>
    <row r="51" spans="1:7" s="20" customFormat="1" x14ac:dyDescent="0.25">
      <c r="A51" s="57">
        <v>2013</v>
      </c>
      <c r="B51" s="29">
        <v>1495</v>
      </c>
      <c r="C51" s="29">
        <v>581</v>
      </c>
      <c r="D51" s="29">
        <v>156</v>
      </c>
      <c r="E51" s="29">
        <v>0</v>
      </c>
      <c r="F51" s="29">
        <v>0</v>
      </c>
      <c r="G51" s="29">
        <f t="shared" si="4"/>
        <v>2232</v>
      </c>
    </row>
    <row r="52" spans="1:7" s="20" customFormat="1" x14ac:dyDescent="0.25">
      <c r="A52" s="56">
        <v>2014</v>
      </c>
      <c r="B52" s="17">
        <v>1749</v>
      </c>
      <c r="C52" s="17">
        <v>460</v>
      </c>
      <c r="D52" s="17">
        <v>161</v>
      </c>
      <c r="E52" s="17">
        <v>0</v>
      </c>
      <c r="F52" s="17">
        <v>0</v>
      </c>
      <c r="G52" s="17">
        <f t="shared" ref="G52:G53" si="5">SUM(B52:F52)</f>
        <v>2370</v>
      </c>
    </row>
    <row r="53" spans="1:7" s="20" customFormat="1" x14ac:dyDescent="0.25">
      <c r="A53" s="57">
        <v>2015</v>
      </c>
      <c r="B53" s="29">
        <v>1243</v>
      </c>
      <c r="C53" s="29">
        <v>300</v>
      </c>
      <c r="D53" s="29">
        <v>23</v>
      </c>
      <c r="E53" s="29">
        <v>0</v>
      </c>
      <c r="F53" s="29">
        <v>0</v>
      </c>
      <c r="G53" s="29">
        <f t="shared" si="5"/>
        <v>1566</v>
      </c>
    </row>
    <row r="54" spans="1:7" ht="8.25" customHeight="1" x14ac:dyDescent="0.25">
      <c r="A54" s="104"/>
      <c r="B54" s="105"/>
      <c r="C54" s="105"/>
      <c r="D54" s="105"/>
      <c r="E54" s="105"/>
      <c r="F54" s="105"/>
      <c r="G54" s="105"/>
    </row>
    <row r="55" spans="1:7" ht="26.25" customHeight="1" x14ac:dyDescent="0.25">
      <c r="A55" s="9" t="s">
        <v>39</v>
      </c>
      <c r="B55" s="30">
        <f>SUM(B8:B53)</f>
        <v>40743</v>
      </c>
      <c r="C55" s="30">
        <f t="shared" ref="C55:G55" si="6">SUM(C8:C53)</f>
        <v>4738</v>
      </c>
      <c r="D55" s="30">
        <f t="shared" si="6"/>
        <v>1813</v>
      </c>
      <c r="E55" s="30">
        <f t="shared" si="6"/>
        <v>76</v>
      </c>
      <c r="F55" s="30">
        <f t="shared" si="6"/>
        <v>240</v>
      </c>
      <c r="G55" s="30">
        <f t="shared" si="6"/>
        <v>47610</v>
      </c>
    </row>
    <row r="56" spans="1:7" x14ac:dyDescent="0.25">
      <c r="B56" s="103">
        <f>B55*100/$G$55</f>
        <v>85.576559546313803</v>
      </c>
      <c r="C56" s="103">
        <f t="shared" ref="C56:F56" si="7">C55*100/$G$55</f>
        <v>9.9516908212560384</v>
      </c>
      <c r="D56" s="103">
        <f t="shared" si="7"/>
        <v>3.8080235244696494</v>
      </c>
      <c r="E56" s="103">
        <f t="shared" si="7"/>
        <v>0.1596303297626549</v>
      </c>
      <c r="F56" s="103">
        <f t="shared" si="7"/>
        <v>0.50409577819785756</v>
      </c>
      <c r="G56" s="32">
        <f>SUM(B56:F56)</f>
        <v>99.999999999999986</v>
      </c>
    </row>
  </sheetData>
  <mergeCells count="7">
    <mergeCell ref="D5:D6"/>
    <mergeCell ref="E5:E6"/>
    <mergeCell ref="F5:F6"/>
    <mergeCell ref="A5:A6"/>
    <mergeCell ref="G5:G6"/>
    <mergeCell ref="B5:B6"/>
    <mergeCell ref="C5:C6"/>
  </mergeCells>
  <phoneticPr fontId="0" type="noConversion"/>
  <pageMargins left="0.74803149606299213" right="0.74803149606299213" top="0.52" bottom="0.98425196850393704" header="0" footer="0"/>
  <pageSetup scale="89" orientation="portrait" r:id="rId1"/>
  <headerFooter alignWithMargins="0"/>
  <ignoredErrors>
    <ignoredError sqref="G12:G53 G10:G11 G8:G9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zoomScaleNormal="100" workbookViewId="0">
      <selection activeCell="F56" sqref="F56"/>
    </sheetView>
  </sheetViews>
  <sheetFormatPr baseColWidth="10" defaultColWidth="11.42578125" defaultRowHeight="15" x14ac:dyDescent="0.25"/>
  <cols>
    <col min="1" max="1" width="18.7109375" style="5" customWidth="1"/>
    <col min="2" max="2" width="12.28515625" style="5" customWidth="1"/>
    <col min="3" max="3" width="10.28515625" style="5" customWidth="1"/>
    <col min="4" max="4" width="8.28515625" style="5" customWidth="1"/>
    <col min="5" max="5" width="8.140625" style="5" customWidth="1"/>
    <col min="6" max="6" width="10.42578125" style="5" customWidth="1"/>
    <col min="7" max="7" width="10.28515625" style="5" customWidth="1"/>
    <col min="8" max="8" width="8.42578125" style="5" customWidth="1"/>
    <col min="9" max="9" width="11.42578125" style="5"/>
    <col min="10" max="12" width="0" style="5" hidden="1" customWidth="1"/>
    <col min="13" max="16384" width="11.42578125" style="5"/>
  </cols>
  <sheetData>
    <row r="2" spans="1:12" ht="17.25" x14ac:dyDescent="0.3">
      <c r="A2" s="10" t="s">
        <v>135</v>
      </c>
    </row>
    <row r="4" spans="1:12" ht="17.25" x14ac:dyDescent="0.3">
      <c r="A4" s="52" t="s">
        <v>133</v>
      </c>
      <c r="B4" s="45"/>
      <c r="C4" s="45"/>
      <c r="D4" s="44"/>
      <c r="E4" s="42"/>
      <c r="F4" s="42"/>
      <c r="J4" s="45"/>
      <c r="K4" s="46"/>
      <c r="L4" s="46"/>
    </row>
    <row r="5" spans="1:12" ht="17.25" x14ac:dyDescent="0.3">
      <c r="A5" s="64" t="s">
        <v>119</v>
      </c>
      <c r="B5" s="45"/>
      <c r="C5" s="45"/>
      <c r="D5" s="44"/>
      <c r="E5" s="42"/>
      <c r="F5" s="42"/>
      <c r="J5" s="45"/>
      <c r="K5" s="46"/>
      <c r="L5" s="46"/>
    </row>
    <row r="7" spans="1:12" ht="19.5" customHeight="1" x14ac:dyDescent="0.25">
      <c r="A7" s="124" t="s">
        <v>101</v>
      </c>
      <c r="B7" s="124" t="s">
        <v>103</v>
      </c>
      <c r="C7" s="124" t="s">
        <v>104</v>
      </c>
      <c r="D7" s="120" t="s">
        <v>39</v>
      </c>
    </row>
    <row r="8" spans="1:12" ht="19.5" customHeight="1" x14ac:dyDescent="0.25">
      <c r="A8" s="124"/>
      <c r="B8" s="124"/>
      <c r="C8" s="124"/>
      <c r="D8" s="120"/>
    </row>
    <row r="9" spans="1:12" ht="9" customHeight="1" x14ac:dyDescent="0.25">
      <c r="A9" s="80"/>
      <c r="B9" s="80"/>
      <c r="C9" s="80"/>
      <c r="D9" s="80"/>
    </row>
    <row r="10" spans="1:12" x14ac:dyDescent="0.25">
      <c r="A10" s="54" t="s">
        <v>1</v>
      </c>
      <c r="B10" s="17">
        <v>1</v>
      </c>
      <c r="C10" s="17">
        <v>9</v>
      </c>
      <c r="D10" s="17">
        <f t="shared" ref="D10:D25" si="0">SUM(B10:C10)</f>
        <v>10</v>
      </c>
      <c r="E10" s="31" t="s">
        <v>63</v>
      </c>
    </row>
    <row r="11" spans="1:12" x14ac:dyDescent="0.25">
      <c r="A11" s="55" t="s">
        <v>2</v>
      </c>
      <c r="B11" s="6">
        <v>31</v>
      </c>
      <c r="C11" s="6">
        <v>43</v>
      </c>
      <c r="D11" s="6">
        <f t="shared" si="0"/>
        <v>74</v>
      </c>
      <c r="E11" s="31" t="s">
        <v>64</v>
      </c>
    </row>
    <row r="12" spans="1:12" x14ac:dyDescent="0.25">
      <c r="A12" s="54" t="s">
        <v>3</v>
      </c>
      <c r="B12" s="17">
        <v>0</v>
      </c>
      <c r="C12" s="17">
        <v>15</v>
      </c>
      <c r="D12" s="17">
        <f t="shared" si="0"/>
        <v>15</v>
      </c>
      <c r="E12" s="31" t="s">
        <v>65</v>
      </c>
    </row>
    <row r="13" spans="1:12" x14ac:dyDescent="0.25">
      <c r="A13" s="55" t="s">
        <v>4</v>
      </c>
      <c r="B13" s="6">
        <v>36</v>
      </c>
      <c r="C13" s="6">
        <v>5</v>
      </c>
      <c r="D13" s="6">
        <f t="shared" si="0"/>
        <v>41</v>
      </c>
      <c r="E13" s="31" t="s">
        <v>66</v>
      </c>
    </row>
    <row r="14" spans="1:12" x14ac:dyDescent="0.25">
      <c r="A14" s="54" t="s">
        <v>7</v>
      </c>
      <c r="B14" s="17">
        <v>86</v>
      </c>
      <c r="C14" s="17">
        <v>113</v>
      </c>
      <c r="D14" s="17">
        <f t="shared" si="0"/>
        <v>199</v>
      </c>
      <c r="E14" s="31" t="s">
        <v>67</v>
      </c>
    </row>
    <row r="15" spans="1:12" x14ac:dyDescent="0.25">
      <c r="A15" s="55" t="s">
        <v>8</v>
      </c>
      <c r="B15" s="6">
        <v>4</v>
      </c>
      <c r="C15" s="6">
        <v>23</v>
      </c>
      <c r="D15" s="6">
        <f t="shared" si="0"/>
        <v>27</v>
      </c>
      <c r="E15" s="31" t="s">
        <v>68</v>
      </c>
    </row>
    <row r="16" spans="1:12" x14ac:dyDescent="0.25">
      <c r="A16" s="54" t="s">
        <v>5</v>
      </c>
      <c r="B16" s="17">
        <v>52</v>
      </c>
      <c r="C16" s="17">
        <v>55</v>
      </c>
      <c r="D16" s="17">
        <f t="shared" si="0"/>
        <v>107</v>
      </c>
      <c r="E16" s="31" t="s">
        <v>69</v>
      </c>
    </row>
    <row r="17" spans="1:5" x14ac:dyDescent="0.25">
      <c r="A17" s="55" t="s">
        <v>6</v>
      </c>
      <c r="B17" s="6">
        <v>1</v>
      </c>
      <c r="C17" s="6">
        <v>8</v>
      </c>
      <c r="D17" s="6">
        <f t="shared" si="0"/>
        <v>9</v>
      </c>
      <c r="E17" s="31" t="s">
        <v>70</v>
      </c>
    </row>
    <row r="18" spans="1:5" x14ac:dyDescent="0.25">
      <c r="A18" s="54" t="s">
        <v>9</v>
      </c>
      <c r="B18" s="17">
        <v>857</v>
      </c>
      <c r="C18" s="17">
        <v>235</v>
      </c>
      <c r="D18" s="17">
        <f t="shared" si="0"/>
        <v>1092</v>
      </c>
      <c r="E18" s="31" t="s">
        <v>71</v>
      </c>
    </row>
    <row r="19" spans="1:5" x14ac:dyDescent="0.25">
      <c r="A19" s="55" t="s">
        <v>10</v>
      </c>
      <c r="B19" s="6">
        <v>7</v>
      </c>
      <c r="C19" s="6">
        <v>19</v>
      </c>
      <c r="D19" s="6">
        <f t="shared" si="0"/>
        <v>26</v>
      </c>
      <c r="E19" s="31" t="s">
        <v>72</v>
      </c>
    </row>
    <row r="20" spans="1:5" x14ac:dyDescent="0.25">
      <c r="A20" s="54" t="s">
        <v>33</v>
      </c>
      <c r="B20" s="17">
        <v>7</v>
      </c>
      <c r="C20" s="17">
        <v>61</v>
      </c>
      <c r="D20" s="17">
        <f t="shared" si="0"/>
        <v>68</v>
      </c>
      <c r="E20" s="31" t="s">
        <v>73</v>
      </c>
    </row>
    <row r="21" spans="1:5" x14ac:dyDescent="0.25">
      <c r="A21" s="55" t="s">
        <v>11</v>
      </c>
      <c r="B21" s="6">
        <v>19</v>
      </c>
      <c r="C21" s="6">
        <v>52</v>
      </c>
      <c r="D21" s="6">
        <f t="shared" si="0"/>
        <v>71</v>
      </c>
      <c r="E21" s="31" t="s">
        <v>74</v>
      </c>
    </row>
    <row r="22" spans="1:5" x14ac:dyDescent="0.25">
      <c r="A22" s="54" t="s">
        <v>12</v>
      </c>
      <c r="B22" s="17">
        <v>9</v>
      </c>
      <c r="C22" s="17">
        <v>24</v>
      </c>
      <c r="D22" s="17">
        <f t="shared" si="0"/>
        <v>33</v>
      </c>
      <c r="E22" s="31" t="s">
        <v>75</v>
      </c>
    </row>
    <row r="23" spans="1:5" x14ac:dyDescent="0.25">
      <c r="A23" s="55" t="s">
        <v>13</v>
      </c>
      <c r="B23" s="6">
        <v>10</v>
      </c>
      <c r="C23" s="6">
        <v>21</v>
      </c>
      <c r="D23" s="6">
        <f t="shared" si="0"/>
        <v>31</v>
      </c>
      <c r="E23" s="31" t="s">
        <v>76</v>
      </c>
    </row>
    <row r="24" spans="1:5" x14ac:dyDescent="0.25">
      <c r="A24" s="54" t="s">
        <v>14</v>
      </c>
      <c r="B24" s="17">
        <v>52</v>
      </c>
      <c r="C24" s="17">
        <v>93</v>
      </c>
      <c r="D24" s="17">
        <f t="shared" si="0"/>
        <v>145</v>
      </c>
      <c r="E24" s="31" t="s">
        <v>77</v>
      </c>
    </row>
    <row r="25" spans="1:5" x14ac:dyDescent="0.25">
      <c r="A25" s="55" t="s">
        <v>15</v>
      </c>
      <c r="B25" s="6">
        <v>115</v>
      </c>
      <c r="C25" s="6">
        <v>49</v>
      </c>
      <c r="D25" s="6">
        <f t="shared" si="0"/>
        <v>164</v>
      </c>
      <c r="E25" s="31" t="s">
        <v>78</v>
      </c>
    </row>
    <row r="26" spans="1:5" x14ac:dyDescent="0.25">
      <c r="A26" s="54" t="s">
        <v>16</v>
      </c>
      <c r="B26" s="17">
        <v>5</v>
      </c>
      <c r="C26" s="17">
        <v>23</v>
      </c>
      <c r="D26" s="17">
        <f t="shared" ref="D26:D41" si="1">SUM(B26:C26)</f>
        <v>28</v>
      </c>
      <c r="E26" s="31" t="s">
        <v>79</v>
      </c>
    </row>
    <row r="27" spans="1:5" ht="15.75" customHeight="1" x14ac:dyDescent="0.25">
      <c r="A27" s="55" t="s">
        <v>17</v>
      </c>
      <c r="B27" s="6">
        <v>1</v>
      </c>
      <c r="C27" s="6">
        <v>23</v>
      </c>
      <c r="D27" s="6">
        <f t="shared" si="1"/>
        <v>24</v>
      </c>
      <c r="E27" s="31" t="s">
        <v>80</v>
      </c>
    </row>
    <row r="28" spans="1:5" x14ac:dyDescent="0.25">
      <c r="A28" s="54" t="s">
        <v>18</v>
      </c>
      <c r="B28" s="17">
        <v>13</v>
      </c>
      <c r="C28" s="17">
        <v>58</v>
      </c>
      <c r="D28" s="17">
        <f t="shared" si="1"/>
        <v>71</v>
      </c>
      <c r="E28" s="31" t="s">
        <v>81</v>
      </c>
    </row>
    <row r="29" spans="1:5" x14ac:dyDescent="0.25">
      <c r="A29" s="55" t="s">
        <v>19</v>
      </c>
      <c r="B29" s="6">
        <v>19</v>
      </c>
      <c r="C29" s="6">
        <v>76</v>
      </c>
      <c r="D29" s="6">
        <f t="shared" si="1"/>
        <v>95</v>
      </c>
      <c r="E29" s="31" t="s">
        <v>82</v>
      </c>
    </row>
    <row r="30" spans="1:5" x14ac:dyDescent="0.25">
      <c r="A30" s="54" t="s">
        <v>20</v>
      </c>
      <c r="B30" s="17">
        <v>22</v>
      </c>
      <c r="C30" s="17">
        <v>78</v>
      </c>
      <c r="D30" s="17">
        <f t="shared" si="1"/>
        <v>100</v>
      </c>
      <c r="E30" s="31" t="s">
        <v>88</v>
      </c>
    </row>
    <row r="31" spans="1:5" x14ac:dyDescent="0.25">
      <c r="A31" s="55" t="s">
        <v>21</v>
      </c>
      <c r="B31" s="6">
        <v>42</v>
      </c>
      <c r="C31" s="6">
        <v>35</v>
      </c>
      <c r="D31" s="6">
        <f t="shared" si="1"/>
        <v>77</v>
      </c>
      <c r="E31" s="31" t="s">
        <v>83</v>
      </c>
    </row>
    <row r="32" spans="1:5" x14ac:dyDescent="0.25">
      <c r="A32" s="54" t="s">
        <v>22</v>
      </c>
      <c r="B32" s="17">
        <v>2</v>
      </c>
      <c r="C32" s="17">
        <v>22</v>
      </c>
      <c r="D32" s="17">
        <f t="shared" si="1"/>
        <v>24</v>
      </c>
      <c r="E32" s="31" t="s">
        <v>84</v>
      </c>
    </row>
    <row r="33" spans="1:5" x14ac:dyDescent="0.25">
      <c r="A33" s="55" t="s">
        <v>23</v>
      </c>
      <c r="B33" s="6">
        <v>22</v>
      </c>
      <c r="C33" s="6">
        <v>30</v>
      </c>
      <c r="D33" s="6">
        <f t="shared" si="1"/>
        <v>52</v>
      </c>
      <c r="E33" s="31" t="s">
        <v>85</v>
      </c>
    </row>
    <row r="34" spans="1:5" x14ac:dyDescent="0.25">
      <c r="A34" s="54" t="s">
        <v>24</v>
      </c>
      <c r="B34" s="17">
        <v>83</v>
      </c>
      <c r="C34" s="17">
        <v>49</v>
      </c>
      <c r="D34" s="17">
        <f t="shared" si="1"/>
        <v>132</v>
      </c>
      <c r="E34" s="31" t="s">
        <v>86</v>
      </c>
    </row>
    <row r="35" spans="1:5" x14ac:dyDescent="0.25">
      <c r="A35" s="55" t="s">
        <v>25</v>
      </c>
      <c r="B35" s="6">
        <v>53</v>
      </c>
      <c r="C35" s="6">
        <v>15</v>
      </c>
      <c r="D35" s="6">
        <f t="shared" si="1"/>
        <v>68</v>
      </c>
      <c r="E35" s="31" t="s">
        <v>87</v>
      </c>
    </row>
    <row r="36" spans="1:5" x14ac:dyDescent="0.25">
      <c r="A36" s="54" t="s">
        <v>26</v>
      </c>
      <c r="B36" s="17">
        <v>5</v>
      </c>
      <c r="C36" s="17">
        <v>47</v>
      </c>
      <c r="D36" s="17">
        <f t="shared" si="1"/>
        <v>52</v>
      </c>
      <c r="E36" s="31" t="s">
        <v>89</v>
      </c>
    </row>
    <row r="37" spans="1:5" x14ac:dyDescent="0.25">
      <c r="A37" s="55" t="s">
        <v>27</v>
      </c>
      <c r="B37" s="6">
        <v>16</v>
      </c>
      <c r="C37" s="6">
        <v>21</v>
      </c>
      <c r="D37" s="6">
        <f t="shared" si="1"/>
        <v>37</v>
      </c>
      <c r="E37" s="31" t="s">
        <v>90</v>
      </c>
    </row>
    <row r="38" spans="1:5" x14ac:dyDescent="0.25">
      <c r="A38" s="54" t="s">
        <v>28</v>
      </c>
      <c r="B38" s="17">
        <v>3</v>
      </c>
      <c r="C38" s="17">
        <v>13</v>
      </c>
      <c r="D38" s="17">
        <f t="shared" si="1"/>
        <v>16</v>
      </c>
      <c r="E38" s="31" t="s">
        <v>91</v>
      </c>
    </row>
    <row r="39" spans="1:5" x14ac:dyDescent="0.25">
      <c r="A39" s="55" t="s">
        <v>29</v>
      </c>
      <c r="B39" s="6">
        <v>42</v>
      </c>
      <c r="C39" s="6">
        <v>62</v>
      </c>
      <c r="D39" s="6">
        <f t="shared" si="1"/>
        <v>104</v>
      </c>
      <c r="E39" s="31" t="s">
        <v>92</v>
      </c>
    </row>
    <row r="40" spans="1:5" x14ac:dyDescent="0.25">
      <c r="A40" s="54" t="s">
        <v>30</v>
      </c>
      <c r="B40" s="17">
        <v>2</v>
      </c>
      <c r="C40" s="17">
        <v>20</v>
      </c>
      <c r="D40" s="17">
        <f t="shared" si="1"/>
        <v>22</v>
      </c>
      <c r="E40" s="31" t="s">
        <v>93</v>
      </c>
    </row>
    <row r="41" spans="1:5" x14ac:dyDescent="0.25">
      <c r="A41" s="55" t="s">
        <v>31</v>
      </c>
      <c r="B41" s="6">
        <v>20</v>
      </c>
      <c r="C41" s="6">
        <v>12</v>
      </c>
      <c r="D41" s="6">
        <f t="shared" si="1"/>
        <v>32</v>
      </c>
      <c r="E41" s="31" t="s">
        <v>94</v>
      </c>
    </row>
    <row r="42" spans="1:5" ht="8.25" customHeight="1" x14ac:dyDescent="0.25">
      <c r="A42" s="80"/>
      <c r="B42" s="89"/>
      <c r="C42" s="89"/>
      <c r="D42" s="89"/>
    </row>
    <row r="43" spans="1:5" ht="15.75" x14ac:dyDescent="0.25">
      <c r="A43" s="3" t="s">
        <v>53</v>
      </c>
      <c r="B43" s="23">
        <f>B10+B11+B12+B13+B14+B15+B16+B17+B18+B19+B20+B21+B22+B23+B24+B25+B26+B27+B28+B29+B30+B31+B32+B33+B34+B35+B36+B37+B38+B39+B40+B41</f>
        <v>1637</v>
      </c>
      <c r="C43" s="23">
        <f>C10+C11+C12+C13+C14+C15+C16+C17+C18+C19+C20+C21+C22+C23+C24+C25+C26+C27+C28+C29+C30+C31+C32+C33+C34+C35+C36+C37+C38+C39+C40+C41</f>
        <v>1409</v>
      </c>
      <c r="D43" s="23">
        <f>D10+D11+D12+D13+D14+D15+D16+D17+D18+D19+D20+D21+D22+D23+D24+D25+D26+D27+D28+D29+D30+D31+D32+D33+D34+D35+D36+D37+D38+D39+D40+D41</f>
        <v>3046</v>
      </c>
    </row>
    <row r="44" spans="1:5" x14ac:dyDescent="0.25">
      <c r="B44" s="32">
        <f>B43*100/$D$43</f>
        <v>53.742613263296128</v>
      </c>
      <c r="C44" s="32">
        <f>C43*100/$D$43</f>
        <v>46.257386736703872</v>
      </c>
      <c r="D44" s="32">
        <f>SUM(B44:C44)</f>
        <v>100</v>
      </c>
    </row>
  </sheetData>
  <mergeCells count="4">
    <mergeCell ref="C7:C8"/>
    <mergeCell ref="D7:D8"/>
    <mergeCell ref="A7:A8"/>
    <mergeCell ref="B7:B8"/>
  </mergeCells>
  <phoneticPr fontId="0" type="noConversion"/>
  <pageMargins left="0.39370078740157483" right="0.74803149606299213" top="0.59055118110236227" bottom="0.98425196850393704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2.1.1</vt:lpstr>
      <vt:lpstr>2.1.2</vt:lpstr>
      <vt:lpstr>2.1.3</vt:lpstr>
      <vt:lpstr>2.1.4</vt:lpstr>
      <vt:lpstr>2.1.5</vt:lpstr>
      <vt:lpstr>2.1.6</vt:lpstr>
      <vt:lpstr>2.1.7</vt:lpstr>
      <vt:lpstr>2.1.8</vt:lpstr>
      <vt:lpstr>2.2.1</vt:lpstr>
      <vt:lpstr>2.3.1</vt:lpstr>
      <vt:lpstr>2.4.1</vt:lpstr>
      <vt:lpstr>'2.4.1'!Área_de_impresión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mgomezlo</dc:creator>
  <cp:lastModifiedBy>Michel Flores Vivanco</cp:lastModifiedBy>
  <cp:lastPrinted>2010-04-28T19:26:02Z</cp:lastPrinted>
  <dcterms:created xsi:type="dcterms:W3CDTF">2008-04-22T18:41:03Z</dcterms:created>
  <dcterms:modified xsi:type="dcterms:W3CDTF">2015-03-20T16:53:52Z</dcterms:modified>
</cp:coreProperties>
</file>