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-105" windowWidth="15480" windowHeight="11640"/>
  </bookViews>
  <sheets>
    <sheet name="2.1.1" sheetId="1" r:id="rId1"/>
    <sheet name="2.1.2" sheetId="2" r:id="rId2"/>
    <sheet name="2.1.3" sheetId="3" r:id="rId3"/>
    <sheet name="2.1.4" sheetId="7" r:id="rId4"/>
    <sheet name="2.1.5" sheetId="6" r:id="rId5"/>
    <sheet name="2.1.6" sheetId="5" r:id="rId6"/>
    <sheet name="2.1.7" sheetId="9" r:id="rId7"/>
    <sheet name="2.1.8" sheetId="8" r:id="rId8"/>
    <sheet name="2.2.1" sheetId="4" r:id="rId9"/>
    <sheet name="2.3.1" sheetId="11" r:id="rId10"/>
    <sheet name="2.4.1" sheetId="10" r:id="rId11"/>
  </sheets>
  <definedNames>
    <definedName name="_xlnm.Print_Area" localSheetId="10">'2.4.1'!$A$1:$E$51</definedName>
  </definedNames>
  <calcPr calcId="145621"/>
</workbook>
</file>

<file path=xl/calcChain.xml><?xml version="1.0" encoding="utf-8"?>
<calcChain xmlns="http://schemas.openxmlformats.org/spreadsheetml/2006/main"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F41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9" i="3"/>
  <c r="G8" i="3"/>
  <c r="C52" i="8" l="1"/>
  <c r="D52" i="8"/>
  <c r="E52" i="8"/>
  <c r="F52" i="8"/>
  <c r="B52" i="8"/>
  <c r="G50" i="8"/>
  <c r="C52" i="9"/>
  <c r="D52" i="9"/>
  <c r="E52" i="9"/>
  <c r="F52" i="9"/>
  <c r="G52" i="9"/>
  <c r="B52" i="9"/>
  <c r="G10" i="8" l="1"/>
  <c r="G9" i="8"/>
  <c r="G49" i="8"/>
  <c r="G48" i="8"/>
  <c r="C30" i="10"/>
  <c r="G47" i="8" l="1"/>
  <c r="G46" i="8" l="1"/>
  <c r="G10" i="7"/>
  <c r="G11" i="7"/>
  <c r="G12" i="7"/>
  <c r="G13" i="7"/>
  <c r="G14" i="7"/>
  <c r="C41" i="5" l="1"/>
  <c r="B4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8" i="5"/>
  <c r="B13" i="2"/>
  <c r="C10" i="2" s="1"/>
  <c r="H52" i="9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8" i="1"/>
  <c r="C11" i="1" s="1"/>
  <c r="C41" i="3"/>
  <c r="D41" i="3"/>
  <c r="E41" i="3"/>
  <c r="B41" i="3"/>
  <c r="G8" i="7"/>
  <c r="G9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40" i="7"/>
  <c r="C40" i="7"/>
  <c r="D40" i="7"/>
  <c r="E40" i="7"/>
  <c r="F40" i="7"/>
  <c r="G7" i="7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E40" i="6"/>
  <c r="D40" i="6"/>
  <c r="C40" i="6"/>
  <c r="B40" i="6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8" i="8"/>
  <c r="G52" i="8" s="1"/>
  <c r="E17" i="11"/>
  <c r="F11" i="11" s="1"/>
  <c r="C17" i="11"/>
  <c r="D11" i="11" s="1"/>
  <c r="C17" i="10"/>
  <c r="C33" i="10" s="1"/>
  <c r="B17" i="10"/>
  <c r="B33" i="10" s="1"/>
  <c r="F13" i="11" l="1"/>
  <c r="F53" i="8"/>
  <c r="C7" i="2"/>
  <c r="C8" i="2"/>
  <c r="C11" i="2"/>
  <c r="C9" i="2"/>
  <c r="C13" i="2"/>
  <c r="E12" i="10"/>
  <c r="E14" i="10"/>
  <c r="E10" i="10"/>
  <c r="E11" i="10"/>
  <c r="E13" i="10"/>
  <c r="E15" i="10"/>
  <c r="D12" i="10"/>
  <c r="D14" i="10"/>
  <c r="D10" i="10"/>
  <c r="D11" i="10"/>
  <c r="D13" i="10"/>
  <c r="D15" i="10"/>
  <c r="F15" i="11"/>
  <c r="F9" i="11"/>
  <c r="D43" i="4"/>
  <c r="C44" i="4" s="1"/>
  <c r="D9" i="11"/>
  <c r="D13" i="11"/>
  <c r="D15" i="11"/>
  <c r="D41" i="5"/>
  <c r="B42" i="5" s="1"/>
  <c r="H40" i="6"/>
  <c r="C41" i="6" s="1"/>
  <c r="G41" i="3"/>
  <c r="C18" i="1"/>
  <c r="C14" i="1"/>
  <c r="C13" i="1"/>
  <c r="C12" i="1"/>
  <c r="C15" i="1"/>
  <c r="C16" i="1"/>
  <c r="G40" i="7"/>
  <c r="D41" i="7" s="1"/>
  <c r="B53" i="9" l="1"/>
  <c r="G53" i="9"/>
  <c r="D53" i="9"/>
  <c r="C53" i="9"/>
  <c r="F53" i="9"/>
  <c r="E53" i="9"/>
  <c r="C53" i="8"/>
  <c r="D53" i="8"/>
  <c r="B53" i="8"/>
  <c r="E53" i="8"/>
  <c r="F17" i="11"/>
  <c r="B41" i="6"/>
  <c r="E41" i="6"/>
  <c r="D41" i="6"/>
  <c r="G41" i="6"/>
  <c r="F41" i="6"/>
  <c r="E41" i="7"/>
  <c r="C41" i="7"/>
  <c r="B41" i="7"/>
  <c r="F41" i="7"/>
  <c r="C42" i="5"/>
  <c r="D42" i="5" s="1"/>
  <c r="D17" i="10"/>
  <c r="E17" i="10"/>
  <c r="B44" i="4"/>
  <c r="D44" i="4" s="1"/>
  <c r="D17" i="11"/>
  <c r="H53" i="9" l="1"/>
  <c r="G53" i="8"/>
  <c r="G41" i="7"/>
  <c r="H41" i="6"/>
  <c r="O35" i="9"/>
</calcChain>
</file>

<file path=xl/sharedStrings.xml><?xml version="1.0" encoding="utf-8"?>
<sst xmlns="http://schemas.openxmlformats.org/spreadsheetml/2006/main" count="450" uniqueCount="145">
  <si>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</si>
  <si>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</si>
  <si>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</si>
  <si>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</si>
  <si>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</si>
  <si>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</si>
  <si>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</si>
  <si>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</si>
  <si>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</si>
  <si>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</si>
  <si>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</si>
  <si>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</si>
  <si>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</si>
  <si>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</si>
  <si>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</si>
  <si>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</si>
  <si>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</si>
  <si>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</si>
  <si>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</si>
  <si>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</si>
  <si>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</si>
  <si>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</si>
  <si>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</si>
  <si>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</si>
  <si>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</si>
  <si>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</si>
  <si>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</si>
  <si>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</si>
  <si>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</si>
  <si>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</si>
  <si>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</si>
  <si>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</si>
  <si>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TPPA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</si>
  <si>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</si>
  <si>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</si>
  <si>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</si>
  <si>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</si>
  <si>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</si>
  <si>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</si>
  <si>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</si>
  <si>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</si>
  <si>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</si>
  <si>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</si>
  <si>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</si>
  <si>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</si>
  <si>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</si>
  <si>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</si>
  <si>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</si>
  <si>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</si>
  <si>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</si>
  <si>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</si>
  <si>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</si>
  <si>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</si>
  <si>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</si>
  <si>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</si>
  <si>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</si>
  <si>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</si>
  <si>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</si>
  <si>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1 a 5</t>
  </si>
  <si>
    <t>6 a 30</t>
  </si>
  <si>
    <t>31 a 100</t>
  </si>
  <si>
    <t>más de 100</t>
  </si>
  <si>
    <t>Demanda atendida pasajeros*           
 (miles)</t>
  </si>
  <si>
    <t xml:space="preserve">Minibús o Microbús                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</si>
  <si>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</si>
  <si>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</si>
  <si>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</si>
  <si>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</si>
  <si>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</si>
  <si>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</si>
  <si>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</si>
  <si>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</si>
  <si>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</si>
  <si>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</si>
  <si>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</si>
  <si>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</si>
  <si>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</si>
  <si>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</si>
  <si>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</si>
  <si>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</si>
  <si>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</si>
  <si>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</si>
  <si>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</si>
  <si>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</si>
  <si>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</si>
  <si>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</si>
  <si>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</si>
  <si>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</si>
  <si>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</si>
  <si>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</si>
  <si>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</si>
  <si>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TAM</t>
  </si>
  <si>
    <t>TLAX</t>
  </si>
  <si>
    <t>VER</t>
  </si>
  <si>
    <t>YUC</t>
  </si>
  <si>
    <t>ZAC</t>
  </si>
  <si>
    <t>Demanda Atendida</t>
  </si>
  <si>
    <t>Trafico de Pasajeros</t>
  </si>
  <si>
    <t>Modalidad de servicio</t>
  </si>
  <si>
    <t>Tráfico pasajeros-km             
(miles)</t>
  </si>
  <si>
    <t>Turismo</t>
  </si>
  <si>
    <t>2. Transporte Terrestre de Pasajeros, excepto por Ferrocarril</t>
  </si>
  <si>
    <t>2.1.2  Parque Vehicular del Transporte Terrestre de Pasajeros, excepto por Ferrocarril</t>
  </si>
  <si>
    <t>Entidad Federativa</t>
  </si>
  <si>
    <t>Tipo de Combustible</t>
  </si>
  <si>
    <t>Personas Físicas</t>
  </si>
  <si>
    <t>Personas Morales</t>
  </si>
  <si>
    <t>Modelo de Vehículo</t>
  </si>
  <si>
    <t>Transportación Terrestre de Pasajeros de y hacia Puertos y Aeropuertos</t>
  </si>
  <si>
    <t xml:space="preserve">2.1.6  Parque Vehicular del Transporte Terrestre de Pasajeros, excepto por Ferrocarril </t>
  </si>
  <si>
    <t xml:space="preserve">Clase de Servicio </t>
  </si>
  <si>
    <t>No. de Vehículos</t>
  </si>
  <si>
    <t>Tipo de Vehículo</t>
  </si>
  <si>
    <t>Modelo de Vehiculo</t>
  </si>
  <si>
    <t>Tipo de Empresa</t>
  </si>
  <si>
    <t>Estrato en Unidades</t>
  </si>
  <si>
    <t>Número de Empresas</t>
  </si>
  <si>
    <t>Número de Vehículos</t>
  </si>
  <si>
    <t>Modalidad del Servicio</t>
  </si>
  <si>
    <t xml:space="preserve">2.1. Parque Vehicular </t>
  </si>
  <si>
    <t>2.1.1 Composición de las Unidades Vehiculares del Transporte Terrestre de Pasajeros, excepto por Ferrocarril</t>
  </si>
  <si>
    <t xml:space="preserve">           según Tipo de Persona y Entidad Federativa</t>
  </si>
  <si>
    <t xml:space="preserve">          según Modalidad de Servicio</t>
  </si>
  <si>
    <t xml:space="preserve">            según Tipo de Vehículo</t>
  </si>
  <si>
    <t xml:space="preserve">          según Tipo de Persona y Entidad Federativa</t>
  </si>
  <si>
    <t xml:space="preserve">2.1.3  Parque Vehicular del Transporte Terrestre de Pasajeros, excepto por Ferrocarril  </t>
  </si>
  <si>
    <t xml:space="preserve">           según Tipo de Combustible y Entidad Federativa</t>
  </si>
  <si>
    <t xml:space="preserve">2.1.4  Composición del Parque Vehicular del Transporte Terrestre de Pasajeros, excepto por Ferrocarril </t>
  </si>
  <si>
    <t xml:space="preserve">  según Tipo de Vehículo y Entidad Federativa</t>
  </si>
  <si>
    <t xml:space="preserve">2.1.5  Composición del Parque Vehicular del Transporte Terrestre de Pasajeros, excepto por Ferrocarril </t>
  </si>
  <si>
    <t xml:space="preserve">            según Modalidad de Servicio y Entidad Federativa</t>
  </si>
  <si>
    <t xml:space="preserve">2.1.7  Total de las Unidades de Transporte Terrestre de Pasajeros, excepto por Ferrocarril </t>
  </si>
  <si>
    <t xml:space="preserve">            según Modelo y Modalidad de Servicio </t>
  </si>
  <si>
    <t xml:space="preserve">2.1.8  Total de Unidades de Transporte Terrestre de Pasajeros, excepto por Ferrocarril </t>
  </si>
  <si>
    <t xml:space="preserve"> </t>
  </si>
  <si>
    <t xml:space="preserve">            según Modelo y Tipo de Vehículo</t>
  </si>
  <si>
    <t>Demanda Atendida Pasajeros*           
 (miles)</t>
  </si>
  <si>
    <t>Tráfico Pasajeros-km              
(miles)</t>
  </si>
  <si>
    <t>2.4.  Producción</t>
  </si>
  <si>
    <t>2.4.1  Pasajeros Transportados y Pasajeros-km por Modalidad de Servicio</t>
  </si>
  <si>
    <t xml:space="preserve">2.2.1 Permisionarios del Transporte Terrestre de Pasajeros, excepto por Ferrocarril </t>
  </si>
  <si>
    <t>Electricidad</t>
  </si>
  <si>
    <t xml:space="preserve">2.3.1 Estructura Empresarial del Transporte Terrestre de Pasajeros, excepto por Ferrocarril </t>
  </si>
  <si>
    <t xml:space="preserve">2.2. Permisionarios </t>
  </si>
  <si>
    <t xml:space="preserve">2.3. Estructura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</si>
</sst>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_-* #,##0_-;\-* #,##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28">
    <xf numFmtId="0" fontId="0" fillId="0" borderId="0" xfId="0"/>
    <xf numFmtId="3" fontId="4" fillId="3" borderId="0" xfId="2" applyNumberFormat="1" applyFont="1" applyAlignment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4" fillId="3" borderId="0" xfId="2" applyFont="1" applyAlignment="1">
      <alignment horizontal="center" vertical="center"/>
    </xf>
    <xf numFmtId="0" fontId="7" fillId="0" borderId="0" xfId="0" applyFont="1"/>
    <xf numFmtId="0" fontId="4" fillId="3" borderId="0" xfId="2" applyFont="1" applyAlignment="1">
      <alignment vertical="center"/>
    </xf>
    <xf numFmtId="0" fontId="8" fillId="0" borderId="0" xfId="0" applyFont="1"/>
    <xf numFmtId="0" fontId="4" fillId="3" borderId="0" xfId="2" applyFont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9" fillId="0" borderId="0" xfId="0" applyFont="1"/>
    <xf numFmtId="3" fontId="2" fillId="2" borderId="0" xfId="1" applyNumberFormat="1" applyFont="1" applyAlignment="1">
      <alignment horizontal="center"/>
    </xf>
    <xf numFmtId="0" fontId="4" fillId="3" borderId="0" xfId="2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1" applyFont="1" applyFill="1" applyAlignment="1">
      <alignment horizontal="center"/>
    </xf>
    <xf numFmtId="0" fontId="6" fillId="0" borderId="0" xfId="0" applyFont="1" applyFill="1"/>
    <xf numFmtId="0" fontId="4" fillId="3" borderId="0" xfId="2" applyFont="1" applyBorder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3" fontId="4" fillId="3" borderId="0" xfId="2" applyNumberFormat="1" applyFont="1" applyAlignment="1">
      <alignment horizontal="center" vertical="center" wrapText="1"/>
    </xf>
    <xf numFmtId="0" fontId="4" fillId="3" borderId="0" xfId="2" applyFont="1" applyAlignment="1">
      <alignment horizontal="center" vertical="center"/>
    </xf>
    <xf numFmtId="3" fontId="4" fillId="3" borderId="0" xfId="2" applyNumberFormat="1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4" fillId="3" borderId="0" xfId="2" applyNumberFormat="1" applyFont="1" applyAlignment="1">
      <alignment horizontal="center" vertical="center"/>
    </xf>
    <xf numFmtId="2" fontId="6" fillId="4" borderId="0" xfId="0" applyNumberFormat="1" applyFont="1" applyFill="1" applyAlignment="1">
      <alignment horizontal="center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1" fontId="6" fillId="0" borderId="0" xfId="0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Alignment="1">
      <alignment horizontal="center"/>
    </xf>
    <xf numFmtId="0" fontId="11" fillId="0" borderId="0" xfId="0" applyFont="1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/>
    <xf numFmtId="166" fontId="6" fillId="0" borderId="0" xfId="0" applyNumberFormat="1" applyFont="1"/>
    <xf numFmtId="167" fontId="6" fillId="0" borderId="0" xfId="0" applyNumberFormat="1" applyFont="1"/>
    <xf numFmtId="168" fontId="6" fillId="0" borderId="0" xfId="0" applyNumberFormat="1" applyFont="1"/>
    <xf numFmtId="0" fontId="12" fillId="0" borderId="0" xfId="3"/>
    <xf numFmtId="169" fontId="12" fillId="0" borderId="0" xfId="4" applyNumberFormat="1" applyFont="1" applyBorder="1" applyAlignment="1">
      <alignment horizontal="center"/>
    </xf>
    <xf numFmtId="3" fontId="4" fillId="0" borderId="0" xfId="2" applyNumberFormat="1" applyFont="1" applyFill="1" applyAlignment="1">
      <alignment horizontal="center" vertical="center" wrapText="1"/>
    </xf>
    <xf numFmtId="0" fontId="14" fillId="0" borderId="0" xfId="0" applyFont="1" applyFill="1"/>
    <xf numFmtId="3" fontId="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right"/>
    </xf>
    <xf numFmtId="3" fontId="3" fillId="0" borderId="0" xfId="0" applyNumberFormat="1" applyFont="1" applyFill="1"/>
    <xf numFmtId="0" fontId="7" fillId="0" borderId="0" xfId="0" applyFont="1" applyAlignment="1">
      <alignment horizontal="left"/>
    </xf>
    <xf numFmtId="0" fontId="4" fillId="3" borderId="0" xfId="2" applyFont="1" applyAlignment="1">
      <alignment horizontal="center" vertical="center" wrapText="1"/>
    </xf>
    <xf numFmtId="0" fontId="5" fillId="4" borderId="0" xfId="0" applyFont="1" applyFill="1" applyBorder="1"/>
    <xf numFmtId="0" fontId="15" fillId="2" borderId="0" xfId="1" applyFont="1"/>
    <xf numFmtId="0" fontId="5" fillId="0" borderId="0" xfId="0" applyFont="1"/>
    <xf numFmtId="0" fontId="15" fillId="2" borderId="0" xfId="1" applyFont="1" applyAlignment="1">
      <alignment horizontal="center"/>
    </xf>
    <xf numFmtId="0" fontId="15" fillId="0" borderId="0" xfId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" fontId="5" fillId="4" borderId="0" xfId="0" applyNumberFormat="1" applyFont="1" applyFill="1" applyAlignment="1">
      <alignment horizontal="center"/>
    </xf>
    <xf numFmtId="17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5" fillId="2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4" fillId="3" borderId="0" xfId="2" applyFont="1" applyBorder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" fontId="4" fillId="3" borderId="0" xfId="2" applyNumberFormat="1" applyFont="1" applyBorder="1" applyAlignment="1">
      <alignment horizontal="center" vertical="center" wrapText="1"/>
    </xf>
    <xf numFmtId="1" fontId="4" fillId="3" borderId="0" xfId="2" applyNumberFormat="1" applyFont="1" applyAlignment="1">
      <alignment horizontal="center" vertical="center"/>
    </xf>
    <xf numFmtId="0" fontId="1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2" applyFont="1" applyAlignment="1">
      <alignment horizontal="center" vertical="center" wrapText="1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5" fillId="5" borderId="0" xfId="0" applyFont="1" applyFill="1" applyBorder="1"/>
    <xf numFmtId="3" fontId="6" fillId="5" borderId="0" xfId="0" applyNumberFormat="1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5" fillId="5" borderId="0" xfId="0" applyFont="1" applyFill="1" applyAlignment="1">
      <alignment wrapText="1"/>
    </xf>
    <xf numFmtId="3" fontId="6" fillId="5" borderId="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right"/>
    </xf>
    <xf numFmtId="164" fontId="6" fillId="5" borderId="0" xfId="0" applyNumberFormat="1" applyFont="1" applyFill="1" applyBorder="1" applyAlignment="1">
      <alignment horizontal="right"/>
    </xf>
    <xf numFmtId="0" fontId="6" fillId="5" borderId="0" xfId="0" applyFont="1" applyFill="1"/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3" fontId="6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5" fillId="5" borderId="0" xfId="0" applyFont="1" applyFill="1" applyBorder="1" applyAlignment="1">
      <alignment vertical="top" wrapText="1"/>
    </xf>
    <xf numFmtId="3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right"/>
    </xf>
    <xf numFmtId="0" fontId="17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8" fillId="0" borderId="0" xfId="2" applyFont="1" applyFill="1" applyAlignment="1">
      <alignment horizontal="center" vertical="center" wrapText="1"/>
    </xf>
    <xf numFmtId="3" fontId="18" fillId="0" borderId="0" xfId="2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" borderId="0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3" borderId="0" xfId="2" applyFont="1" applyAlignment="1">
      <alignment horizontal="center" vertical="center"/>
    </xf>
    <xf numFmtId="2" fontId="4" fillId="3" borderId="0" xfId="2" applyNumberFormat="1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3" borderId="0" xfId="2" applyFont="1" applyAlignment="1">
      <alignment horizontal="center" wrapText="1"/>
    </xf>
    <xf numFmtId="0" fontId="4" fillId="3" borderId="0" xfId="2" applyFont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</cellXfs>
  <cellStyles count="5">
    <cellStyle name="40% - Énfasis3" xfId="1" builtinId="39"/>
    <cellStyle name="Énfasis3" xfId="2" builtinId="37"/>
    <cellStyle name="Millares" xfId="4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/>
              <a:t>Parque Vehicular del </a:t>
            </a:r>
            <a:r>
              <a:rPr lang="es-ES" sz="1050"/>
              <a:t>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2013</a:t>
            </a:r>
          </a:p>
        </c:rich>
      </c:tx>
      <c:layout>
        <c:manualLayout>
          <c:xMode val="edge"/>
          <c:yMode val="edge"/>
          <c:x val="0.140938687011949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93608951055026E-2"/>
          <c:y val="0.27314814814814814"/>
          <c:w val="0.4334023464458247"/>
          <c:h val="0.72685185185185186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ln>
                <a:solidFill>
                  <a:srgbClr val="C00000"/>
                </a:solidFill>
              </a:ln>
            </c:spPr>
          </c:dPt>
          <c:dPt>
            <c:idx val="4"/>
            <c:bubble3D val="0"/>
            <c:explosion val="13"/>
            <c:spPr>
              <a:solidFill>
                <a:schemeClr val="accent6"/>
              </a:solidFill>
            </c:spPr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6.305059693625259E-2"/>
                  <c:y val="4.00936862058909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2484309026589E-2"/>
                  <c:y val="-2.36632400116652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'2.1.1'!$A$11:$A$16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'2.1.1'!$C$11:$C$16</c:f>
              <c:numCache>
                <c:formatCode>#,##0.0</c:formatCode>
                <c:ptCount val="6"/>
                <c:pt idx="0">
                  <c:v>2.6438823217165841</c:v>
                </c:pt>
                <c:pt idx="1">
                  <c:v>61.968926726689944</c:v>
                </c:pt>
                <c:pt idx="2">
                  <c:v>0.83093444396806926</c:v>
                </c:pt>
                <c:pt idx="3">
                  <c:v>0.22866009268900184</c:v>
                </c:pt>
                <c:pt idx="4">
                  <c:v>21.163308221555297</c:v>
                </c:pt>
                <c:pt idx="5">
                  <c:v>13.164288193381108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455616960923356"/>
          <c:y val="0.26158573928258982"/>
          <c:w val="0.32231753639491068"/>
          <c:h val="0.6805322251385244"/>
        </c:manualLayout>
      </c:layout>
      <c:overlay val="1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Año-Modelo</a:t>
            </a:r>
            <a:r>
              <a:rPr lang="es-ES" sz="1200" baseline="0"/>
              <a:t> 2013</a:t>
            </a:r>
            <a:endParaRPr lang="es-ES" sz="1200"/>
          </a:p>
        </c:rich>
      </c:tx>
      <c:layout>
        <c:manualLayout>
          <c:xMode val="edge"/>
          <c:yMode val="edge"/>
          <c:x val="0.21669664015408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31520032668198E-2"/>
          <c:y val="0.12037026621672292"/>
          <c:w val="0.88107793613383245"/>
          <c:h val="0.64463723284589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'2.1.7'!$B$5:$B$6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'2.1.7'!$A$8:$A$50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'2.1.7'!$B$8:$B$50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</c:v>
                </c:pt>
                <c:pt idx="20">
                  <c:v>2</c:v>
                </c:pt>
                <c:pt idx="21">
                  <c:v>14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34</c:v>
                </c:pt>
                <c:pt idx="27">
                  <c:v>14</c:v>
                </c:pt>
                <c:pt idx="28">
                  <c:v>13</c:v>
                </c:pt>
                <c:pt idx="29">
                  <c:v>42</c:v>
                </c:pt>
                <c:pt idx="30">
                  <c:v>0</c:v>
                </c:pt>
                <c:pt idx="31">
                  <c:v>79</c:v>
                </c:pt>
                <c:pt idx="32">
                  <c:v>44</c:v>
                </c:pt>
                <c:pt idx="33">
                  <c:v>35</c:v>
                </c:pt>
                <c:pt idx="34">
                  <c:v>150</c:v>
                </c:pt>
                <c:pt idx="35">
                  <c:v>74</c:v>
                </c:pt>
                <c:pt idx="36">
                  <c:v>76</c:v>
                </c:pt>
                <c:pt idx="37">
                  <c:v>60</c:v>
                </c:pt>
                <c:pt idx="38">
                  <c:v>160</c:v>
                </c:pt>
                <c:pt idx="39">
                  <c:v>225</c:v>
                </c:pt>
                <c:pt idx="40">
                  <c:v>104</c:v>
                </c:pt>
                <c:pt idx="41">
                  <c:v>87</c:v>
                </c:pt>
                <c:pt idx="42">
                  <c:v>60</c:v>
                </c:pt>
              </c:numCache>
            </c:numRef>
          </c:val>
        </c:ser>
        <c:ser>
          <c:idx val="1"/>
          <c:order val="1"/>
          <c:tx>
            <c:strRef>
              <c:f>'2.1.7'!$C$5:$C$6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'2.1.7'!$A$8:$A$50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'2.1.7'!$C$8:$C$50</c:f>
              <c:numCache>
                <c:formatCode>#,##0</c:formatCode>
                <c:ptCount val="43"/>
                <c:pt idx="0">
                  <c:v>20</c:v>
                </c:pt>
                <c:pt idx="1">
                  <c:v>5</c:v>
                </c:pt>
                <c:pt idx="2">
                  <c:v>11</c:v>
                </c:pt>
                <c:pt idx="3">
                  <c:v>16</c:v>
                </c:pt>
                <c:pt idx="4">
                  <c:v>9</c:v>
                </c:pt>
                <c:pt idx="5">
                  <c:v>147</c:v>
                </c:pt>
                <c:pt idx="6">
                  <c:v>193</c:v>
                </c:pt>
                <c:pt idx="7">
                  <c:v>269</c:v>
                </c:pt>
                <c:pt idx="8">
                  <c:v>397</c:v>
                </c:pt>
                <c:pt idx="9">
                  <c:v>435</c:v>
                </c:pt>
                <c:pt idx="10">
                  <c:v>319</c:v>
                </c:pt>
                <c:pt idx="11">
                  <c:v>138</c:v>
                </c:pt>
                <c:pt idx="12">
                  <c:v>217</c:v>
                </c:pt>
                <c:pt idx="13">
                  <c:v>327</c:v>
                </c:pt>
                <c:pt idx="14">
                  <c:v>227</c:v>
                </c:pt>
                <c:pt idx="15">
                  <c:v>100</c:v>
                </c:pt>
                <c:pt idx="16">
                  <c:v>126</c:v>
                </c:pt>
                <c:pt idx="17">
                  <c:v>182</c:v>
                </c:pt>
                <c:pt idx="18">
                  <c:v>424</c:v>
                </c:pt>
                <c:pt idx="19">
                  <c:v>804</c:v>
                </c:pt>
                <c:pt idx="20">
                  <c:v>1025</c:v>
                </c:pt>
                <c:pt idx="21">
                  <c:v>1198</c:v>
                </c:pt>
                <c:pt idx="22">
                  <c:v>1156</c:v>
                </c:pt>
                <c:pt idx="23">
                  <c:v>430</c:v>
                </c:pt>
                <c:pt idx="24">
                  <c:v>158</c:v>
                </c:pt>
                <c:pt idx="25">
                  <c:v>500</c:v>
                </c:pt>
                <c:pt idx="26">
                  <c:v>841</c:v>
                </c:pt>
                <c:pt idx="27">
                  <c:v>862</c:v>
                </c:pt>
                <c:pt idx="28">
                  <c:v>2077</c:v>
                </c:pt>
                <c:pt idx="29">
                  <c:v>2957</c:v>
                </c:pt>
                <c:pt idx="30">
                  <c:v>1828</c:v>
                </c:pt>
                <c:pt idx="31">
                  <c:v>2169</c:v>
                </c:pt>
                <c:pt idx="32">
                  <c:v>1251</c:v>
                </c:pt>
                <c:pt idx="33">
                  <c:v>1244</c:v>
                </c:pt>
                <c:pt idx="34">
                  <c:v>1450</c:v>
                </c:pt>
                <c:pt idx="35">
                  <c:v>1187</c:v>
                </c:pt>
                <c:pt idx="36">
                  <c:v>1100</c:v>
                </c:pt>
                <c:pt idx="37">
                  <c:v>924</c:v>
                </c:pt>
                <c:pt idx="38">
                  <c:v>350</c:v>
                </c:pt>
                <c:pt idx="39">
                  <c:v>908</c:v>
                </c:pt>
                <c:pt idx="40">
                  <c:v>943</c:v>
                </c:pt>
                <c:pt idx="41">
                  <c:v>807</c:v>
                </c:pt>
                <c:pt idx="42">
                  <c:v>622</c:v>
                </c:pt>
              </c:numCache>
            </c:numRef>
          </c:val>
        </c:ser>
        <c:ser>
          <c:idx val="2"/>
          <c:order val="2"/>
          <c:tx>
            <c:strRef>
              <c:f>'2.1.7'!$D$5:$D$6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'2.1.7'!$A$8:$A$50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'2.1.7'!$D$8:$D$50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  <c:pt idx="31">
                  <c:v>13</c:v>
                </c:pt>
                <c:pt idx="32">
                  <c:v>5</c:v>
                </c:pt>
                <c:pt idx="33">
                  <c:v>22</c:v>
                </c:pt>
                <c:pt idx="34">
                  <c:v>27</c:v>
                </c:pt>
                <c:pt idx="35">
                  <c:v>10</c:v>
                </c:pt>
                <c:pt idx="36">
                  <c:v>25</c:v>
                </c:pt>
                <c:pt idx="37">
                  <c:v>0</c:v>
                </c:pt>
                <c:pt idx="38">
                  <c:v>2</c:v>
                </c:pt>
                <c:pt idx="39">
                  <c:v>172</c:v>
                </c:pt>
                <c:pt idx="40">
                  <c:v>74</c:v>
                </c:pt>
                <c:pt idx="41">
                  <c:v>18</c:v>
                </c:pt>
                <c:pt idx="42">
                  <c:v>3</c:v>
                </c:pt>
              </c:numCache>
            </c:numRef>
          </c:val>
        </c:ser>
        <c:ser>
          <c:idx val="3"/>
          <c:order val="3"/>
          <c:tx>
            <c:strRef>
              <c:f>'2.1.7'!$E$5:$E$6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numRef>
              <c:f>'2.1.7'!$A$8:$A$50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'2.1.7'!$E$8:$E$50</c:f>
              <c:numCache>
                <c:formatCode>#,##0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8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10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10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'2.1.7'!$F$5:$F$6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'2.1.7'!$A$8:$A$50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'2.1.7'!$F$8:$F$50</c:f>
              <c:numCache>
                <c:formatCode>#,##0</c:formatCode>
                <c:ptCount val="4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9</c:v>
                </c:pt>
                <c:pt idx="10">
                  <c:v>16</c:v>
                </c:pt>
                <c:pt idx="11">
                  <c:v>2</c:v>
                </c:pt>
                <c:pt idx="12">
                  <c:v>20</c:v>
                </c:pt>
                <c:pt idx="13">
                  <c:v>35</c:v>
                </c:pt>
                <c:pt idx="14">
                  <c:v>33</c:v>
                </c:pt>
                <c:pt idx="15">
                  <c:v>16</c:v>
                </c:pt>
                <c:pt idx="16">
                  <c:v>33</c:v>
                </c:pt>
                <c:pt idx="17">
                  <c:v>56</c:v>
                </c:pt>
                <c:pt idx="18">
                  <c:v>145</c:v>
                </c:pt>
                <c:pt idx="19">
                  <c:v>219</c:v>
                </c:pt>
                <c:pt idx="20">
                  <c:v>317</c:v>
                </c:pt>
                <c:pt idx="21">
                  <c:v>489</c:v>
                </c:pt>
                <c:pt idx="22">
                  <c:v>190</c:v>
                </c:pt>
                <c:pt idx="23">
                  <c:v>51</c:v>
                </c:pt>
                <c:pt idx="24">
                  <c:v>29</c:v>
                </c:pt>
                <c:pt idx="25">
                  <c:v>103</c:v>
                </c:pt>
                <c:pt idx="26">
                  <c:v>110</c:v>
                </c:pt>
                <c:pt idx="27">
                  <c:v>156</c:v>
                </c:pt>
                <c:pt idx="28">
                  <c:v>349</c:v>
                </c:pt>
                <c:pt idx="29">
                  <c:v>391</c:v>
                </c:pt>
                <c:pt idx="30">
                  <c:v>227</c:v>
                </c:pt>
                <c:pt idx="31">
                  <c:v>522</c:v>
                </c:pt>
                <c:pt idx="32">
                  <c:v>518</c:v>
                </c:pt>
                <c:pt idx="33">
                  <c:v>711</c:v>
                </c:pt>
                <c:pt idx="34">
                  <c:v>669</c:v>
                </c:pt>
                <c:pt idx="35">
                  <c:v>679</c:v>
                </c:pt>
                <c:pt idx="36">
                  <c:v>1163</c:v>
                </c:pt>
                <c:pt idx="37">
                  <c:v>640</c:v>
                </c:pt>
                <c:pt idx="38">
                  <c:v>292</c:v>
                </c:pt>
                <c:pt idx="39">
                  <c:v>658</c:v>
                </c:pt>
                <c:pt idx="40">
                  <c:v>576</c:v>
                </c:pt>
                <c:pt idx="41">
                  <c:v>515</c:v>
                </c:pt>
                <c:pt idx="42">
                  <c:v>404</c:v>
                </c:pt>
              </c:numCache>
            </c:numRef>
          </c:val>
        </c:ser>
        <c:ser>
          <c:idx val="5"/>
          <c:order val="5"/>
          <c:tx>
            <c:strRef>
              <c:f>'2.1.7'!$G$5:$G$6</c:f>
              <c:strCache>
                <c:ptCount val="1"/>
                <c:pt idx="0">
                  <c:v>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'2.1.7'!$A$8:$A$50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'2.1.7'!$G$8:$G$50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18</c:v>
                </c:pt>
                <c:pt idx="20">
                  <c:v>38</c:v>
                </c:pt>
                <c:pt idx="21">
                  <c:v>98</c:v>
                </c:pt>
                <c:pt idx="22">
                  <c:v>112</c:v>
                </c:pt>
                <c:pt idx="23">
                  <c:v>71</c:v>
                </c:pt>
                <c:pt idx="24">
                  <c:v>25</c:v>
                </c:pt>
                <c:pt idx="25">
                  <c:v>43</c:v>
                </c:pt>
                <c:pt idx="26">
                  <c:v>65</c:v>
                </c:pt>
                <c:pt idx="27">
                  <c:v>79</c:v>
                </c:pt>
                <c:pt idx="28">
                  <c:v>104</c:v>
                </c:pt>
                <c:pt idx="29">
                  <c:v>111</c:v>
                </c:pt>
                <c:pt idx="30">
                  <c:v>117</c:v>
                </c:pt>
                <c:pt idx="31">
                  <c:v>152</c:v>
                </c:pt>
                <c:pt idx="32">
                  <c:v>189</c:v>
                </c:pt>
                <c:pt idx="33">
                  <c:v>251</c:v>
                </c:pt>
                <c:pt idx="34">
                  <c:v>511</c:v>
                </c:pt>
                <c:pt idx="35">
                  <c:v>368</c:v>
                </c:pt>
                <c:pt idx="36">
                  <c:v>721</c:v>
                </c:pt>
                <c:pt idx="37">
                  <c:v>745</c:v>
                </c:pt>
                <c:pt idx="38">
                  <c:v>431</c:v>
                </c:pt>
                <c:pt idx="39">
                  <c:v>711</c:v>
                </c:pt>
                <c:pt idx="40">
                  <c:v>625</c:v>
                </c:pt>
                <c:pt idx="41">
                  <c:v>639</c:v>
                </c:pt>
                <c:pt idx="42">
                  <c:v>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705920"/>
        <c:axId val="92707456"/>
      </c:barChart>
      <c:catAx>
        <c:axId val="927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2707456"/>
        <c:crosses val="autoZero"/>
        <c:auto val="1"/>
        <c:lblAlgn val="ctr"/>
        <c:lblOffset val="100"/>
        <c:noMultiLvlLbl val="0"/>
      </c:catAx>
      <c:valAx>
        <c:axId val="92707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270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08870684550371"/>
          <c:y val="0.91628280839894949"/>
          <c:w val="0.65124226877545055"/>
          <c:h val="8.371710292970152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 </a:t>
            </a:r>
          </a:p>
          <a:p>
            <a:pPr>
              <a:defRPr lang="es-ES" sz="1050"/>
            </a:pPr>
            <a:r>
              <a:rPr lang="es-ES" sz="1050"/>
              <a:t>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2013</a:t>
            </a:r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2987751531067"/>
          <c:y val="0.28472222222222232"/>
          <c:w val="0.42777777777777976"/>
          <c:h val="0.7129629629629585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Pt>
            <c:idx val="3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'2.1.7'!$B$5:$G$5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TPPA</c:v>
                </c:pt>
              </c:strCache>
            </c:strRef>
          </c:cat>
          <c:val>
            <c:numRef>
              <c:f>'2.1.7'!$B$53:$G$53</c:f>
              <c:numCache>
                <c:formatCode>#,##0</c:formatCode>
                <c:ptCount val="6"/>
                <c:pt idx="0">
                  <c:v>2.6438823217165841</c:v>
                </c:pt>
                <c:pt idx="1">
                  <c:v>61.968926726689944</c:v>
                </c:pt>
                <c:pt idx="2">
                  <c:v>0.83093444396806926</c:v>
                </c:pt>
                <c:pt idx="3">
                  <c:v>0.22866009268900186</c:v>
                </c:pt>
                <c:pt idx="4">
                  <c:v>21.163308221555297</c:v>
                </c:pt>
                <c:pt idx="5">
                  <c:v>13.164288193381108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2134864391951103"/>
          <c:y val="0.34607064741907306"/>
          <c:w val="0.17309580052493528"/>
          <c:h val="0.41858595800525089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n-US" sz="1200"/>
              <a:t>Parque Vehicular por Año de Modelo  2013</a:t>
            </a:r>
          </a:p>
        </c:rich>
      </c:tx>
      <c:layout>
        <c:manualLayout>
          <c:xMode val="edge"/>
          <c:yMode val="edge"/>
          <c:x val="0.20121140291927991"/>
          <c:y val="3.45261781803984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'2.1.8'!$B$5:$B$6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'2.1.8'!$A$8:$A$50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'2.1.8'!$B$8:$B$50</c:f>
              <c:numCache>
                <c:formatCode>#,##0</c:formatCode>
                <c:ptCount val="43"/>
                <c:pt idx="0">
                  <c:v>23</c:v>
                </c:pt>
                <c:pt idx="1">
                  <c:v>9</c:v>
                </c:pt>
                <c:pt idx="2">
                  <c:v>16</c:v>
                </c:pt>
                <c:pt idx="3">
                  <c:v>20</c:v>
                </c:pt>
                <c:pt idx="4">
                  <c:v>10</c:v>
                </c:pt>
                <c:pt idx="5">
                  <c:v>149</c:v>
                </c:pt>
                <c:pt idx="6">
                  <c:v>198</c:v>
                </c:pt>
                <c:pt idx="7">
                  <c:v>276</c:v>
                </c:pt>
                <c:pt idx="8">
                  <c:v>409</c:v>
                </c:pt>
                <c:pt idx="9">
                  <c:v>444</c:v>
                </c:pt>
                <c:pt idx="10">
                  <c:v>333</c:v>
                </c:pt>
                <c:pt idx="11">
                  <c:v>138</c:v>
                </c:pt>
                <c:pt idx="12">
                  <c:v>237</c:v>
                </c:pt>
                <c:pt idx="13">
                  <c:v>367</c:v>
                </c:pt>
                <c:pt idx="14">
                  <c:v>262</c:v>
                </c:pt>
                <c:pt idx="15">
                  <c:v>112</c:v>
                </c:pt>
                <c:pt idx="16">
                  <c:v>133</c:v>
                </c:pt>
                <c:pt idx="17">
                  <c:v>183</c:v>
                </c:pt>
                <c:pt idx="18">
                  <c:v>496</c:v>
                </c:pt>
                <c:pt idx="19">
                  <c:v>949</c:v>
                </c:pt>
                <c:pt idx="20">
                  <c:v>1211</c:v>
                </c:pt>
                <c:pt idx="21">
                  <c:v>1646</c:v>
                </c:pt>
                <c:pt idx="22">
                  <c:v>1345</c:v>
                </c:pt>
                <c:pt idx="23">
                  <c:v>468</c:v>
                </c:pt>
                <c:pt idx="24">
                  <c:v>188</c:v>
                </c:pt>
                <c:pt idx="25">
                  <c:v>601</c:v>
                </c:pt>
                <c:pt idx="26">
                  <c:v>979</c:v>
                </c:pt>
                <c:pt idx="27">
                  <c:v>1017</c:v>
                </c:pt>
                <c:pt idx="28">
                  <c:v>2439</c:v>
                </c:pt>
                <c:pt idx="29">
                  <c:v>3396</c:v>
                </c:pt>
                <c:pt idx="30">
                  <c:v>2062</c:v>
                </c:pt>
                <c:pt idx="31">
                  <c:v>2791</c:v>
                </c:pt>
                <c:pt idx="32">
                  <c:v>1818</c:v>
                </c:pt>
                <c:pt idx="33">
                  <c:v>2009</c:v>
                </c:pt>
                <c:pt idx="34">
                  <c:v>2313</c:v>
                </c:pt>
                <c:pt idx="35">
                  <c:v>1960</c:v>
                </c:pt>
                <c:pt idx="36">
                  <c:v>2375</c:v>
                </c:pt>
                <c:pt idx="37">
                  <c:v>1635</c:v>
                </c:pt>
                <c:pt idx="38">
                  <c:v>804</c:v>
                </c:pt>
                <c:pt idx="39">
                  <c:v>1973</c:v>
                </c:pt>
                <c:pt idx="40">
                  <c:v>1750</c:v>
                </c:pt>
                <c:pt idx="41">
                  <c:v>1433</c:v>
                </c:pt>
                <c:pt idx="42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'2.1.8'!$C$5:$C$6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'2.1.8'!$A$8:$A$50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'2.1.8'!$C$8:$C$50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27</c:v>
                </c:pt>
                <c:pt idx="21">
                  <c:v>71</c:v>
                </c:pt>
                <c:pt idx="22">
                  <c:v>53</c:v>
                </c:pt>
                <c:pt idx="23">
                  <c:v>46</c:v>
                </c:pt>
                <c:pt idx="24">
                  <c:v>15</c:v>
                </c:pt>
                <c:pt idx="25">
                  <c:v>26</c:v>
                </c:pt>
                <c:pt idx="26">
                  <c:v>39</c:v>
                </c:pt>
                <c:pt idx="27">
                  <c:v>28</c:v>
                </c:pt>
                <c:pt idx="28">
                  <c:v>50</c:v>
                </c:pt>
                <c:pt idx="29">
                  <c:v>66</c:v>
                </c:pt>
                <c:pt idx="30">
                  <c:v>72</c:v>
                </c:pt>
                <c:pt idx="31">
                  <c:v>90</c:v>
                </c:pt>
                <c:pt idx="32">
                  <c:v>126</c:v>
                </c:pt>
                <c:pt idx="33">
                  <c:v>179</c:v>
                </c:pt>
                <c:pt idx="34">
                  <c:v>389</c:v>
                </c:pt>
                <c:pt idx="35">
                  <c:v>242</c:v>
                </c:pt>
                <c:pt idx="36">
                  <c:v>502</c:v>
                </c:pt>
                <c:pt idx="37">
                  <c:v>611</c:v>
                </c:pt>
                <c:pt idx="38">
                  <c:v>372</c:v>
                </c:pt>
                <c:pt idx="39">
                  <c:v>599</c:v>
                </c:pt>
                <c:pt idx="40">
                  <c:v>487</c:v>
                </c:pt>
                <c:pt idx="41">
                  <c:v>517</c:v>
                </c:pt>
                <c:pt idx="42">
                  <c:v>140</c:v>
                </c:pt>
              </c:numCache>
            </c:numRef>
          </c:val>
        </c:ser>
        <c:ser>
          <c:idx val="2"/>
          <c:order val="2"/>
          <c:tx>
            <c:strRef>
              <c:f>'2.1.8'!$D$5:$D$6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'2.1.8'!$A$8:$A$50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'2.1.8'!$D$8:$D$50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15</c:v>
                </c:pt>
                <c:pt idx="17">
                  <c:v>23</c:v>
                </c:pt>
                <c:pt idx="18">
                  <c:v>36</c:v>
                </c:pt>
                <c:pt idx="19">
                  <c:v>43</c:v>
                </c:pt>
                <c:pt idx="20">
                  <c:v>71</c:v>
                </c:pt>
                <c:pt idx="21">
                  <c:v>75</c:v>
                </c:pt>
                <c:pt idx="22">
                  <c:v>66</c:v>
                </c:pt>
                <c:pt idx="23">
                  <c:v>42</c:v>
                </c:pt>
                <c:pt idx="24">
                  <c:v>11</c:v>
                </c:pt>
                <c:pt idx="25">
                  <c:v>20</c:v>
                </c:pt>
                <c:pt idx="26">
                  <c:v>41</c:v>
                </c:pt>
                <c:pt idx="27">
                  <c:v>63</c:v>
                </c:pt>
                <c:pt idx="28">
                  <c:v>64</c:v>
                </c:pt>
                <c:pt idx="29">
                  <c:v>36</c:v>
                </c:pt>
                <c:pt idx="30">
                  <c:v>37</c:v>
                </c:pt>
                <c:pt idx="31">
                  <c:v>52</c:v>
                </c:pt>
                <c:pt idx="32">
                  <c:v>57</c:v>
                </c:pt>
                <c:pt idx="33">
                  <c:v>67</c:v>
                </c:pt>
                <c:pt idx="34">
                  <c:v>104</c:v>
                </c:pt>
                <c:pt idx="35">
                  <c:v>116</c:v>
                </c:pt>
                <c:pt idx="36">
                  <c:v>208</c:v>
                </c:pt>
                <c:pt idx="37">
                  <c:v>123</c:v>
                </c:pt>
                <c:pt idx="38">
                  <c:v>59</c:v>
                </c:pt>
                <c:pt idx="39">
                  <c:v>102</c:v>
                </c:pt>
                <c:pt idx="40">
                  <c:v>85</c:v>
                </c:pt>
                <c:pt idx="41">
                  <c:v>116</c:v>
                </c:pt>
                <c:pt idx="42">
                  <c:v>71</c:v>
                </c:pt>
              </c:numCache>
            </c:numRef>
          </c:val>
        </c:ser>
        <c:ser>
          <c:idx val="3"/>
          <c:order val="3"/>
          <c:tx>
            <c:strRef>
              <c:f>'2.1.8'!$E$5:$E$6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numRef>
              <c:f>'2.1.8'!$A$8:$A$50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'2.1.8'!$E$8:$E$50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13</c:v>
                </c:pt>
                <c:pt idx="18">
                  <c:v>7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'2.1.8'!$F$5:$F$6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numRef>
              <c:f>'2.1.8'!$A$8:$A$50</c:f>
              <c:numCache>
                <c:formatCode>General</c:formatCode>
                <c:ptCount val="43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</c:numCache>
            </c:numRef>
          </c:cat>
          <c:val>
            <c:numRef>
              <c:f>'2.1.8'!$F$8:$F$50</c:f>
              <c:numCache>
                <c:formatCode>#,##0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5</c:v>
                </c:pt>
                <c:pt idx="17">
                  <c:v>23</c:v>
                </c:pt>
                <c:pt idx="18">
                  <c:v>40</c:v>
                </c:pt>
                <c:pt idx="19">
                  <c:v>64</c:v>
                </c:pt>
                <c:pt idx="20">
                  <c:v>92</c:v>
                </c:pt>
                <c:pt idx="21">
                  <c:v>13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81024"/>
        <c:axId val="94082560"/>
      </c:barChart>
      <c:catAx>
        <c:axId val="940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94082560"/>
        <c:crosses val="autoZero"/>
        <c:auto val="1"/>
        <c:lblAlgn val="ctr"/>
        <c:lblOffset val="100"/>
        <c:noMultiLvlLbl val="0"/>
      </c:catAx>
      <c:valAx>
        <c:axId val="94082560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081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</a:t>
            </a:r>
            <a:r>
              <a:rPr lang="en-US" sz="1200"/>
              <a:t>Transporte Terrestre de Pasajeros, excepto por Ferrocarril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</a:t>
            </a:r>
            <a:r>
              <a:rPr lang="en-US" sz="1200" baseline="0"/>
              <a:t> </a:t>
            </a:r>
            <a:r>
              <a:rPr lang="en-US" sz="1200"/>
              <a:t>por Modalidad de  Servicio</a:t>
            </a:r>
            <a:r>
              <a:rPr lang="en-US" sz="1200" baseline="0"/>
              <a:t> 2013</a:t>
            </a:r>
            <a:endParaRPr lang="en-US" sz="1200"/>
          </a:p>
        </c:rich>
      </c:tx>
      <c:layout>
        <c:manualLayout>
          <c:xMode val="edge"/>
          <c:yMode val="edge"/>
          <c:x val="0.14574265592353042"/>
          <c:y val="9.8391793268860783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49855278477272"/>
          <c:y val="0.24839756843933525"/>
          <c:w val="0.45180386924243138"/>
          <c:h val="0.74827636115777196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5.9722516094578806E-2"/>
                  <c:y val="-0.16047523236148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5639018653115846E-2"/>
                  <c:y val="9.67529995237267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2254633682457281E-2"/>
                  <c:y val="9.59672911455941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'2.1.8'!$B$5:$F$6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'2.1.8'!$B$53:$F$53</c:f>
              <c:numCache>
                <c:formatCode>0</c:formatCode>
                <c:ptCount val="5"/>
                <c:pt idx="0">
                  <c:v>85.90473857209939</c:v>
                </c:pt>
                <c:pt idx="1">
                  <c:v>9.7241787631938923</c:v>
                </c:pt>
                <c:pt idx="2">
                  <c:v>3.7238929380780301</c:v>
                </c:pt>
                <c:pt idx="3">
                  <c:v>0.15516220575325126</c:v>
                </c:pt>
                <c:pt idx="4">
                  <c:v>0.49202752087544149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920481189645989"/>
          <c:y val="0.44925942350964954"/>
          <c:w val="0.17712119219453018"/>
          <c:h val="0.25387756353400504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Permisionarios por Tipo de Persona 2013</a:t>
            </a:r>
          </a:p>
        </c:rich>
      </c:tx>
      <c:layout>
        <c:manualLayout>
          <c:xMode val="edge"/>
          <c:yMode val="edge"/>
          <c:x val="0.20805515668937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7279283168158"/>
          <c:y val="0.12084499854184894"/>
          <c:w val="0.8823883402264654"/>
          <c:h val="0.64245718506133276"/>
        </c:manualLayout>
      </c:layout>
      <c:lineChart>
        <c:grouping val="standard"/>
        <c:varyColors val="0"/>
        <c:ser>
          <c:idx val="0"/>
          <c:order val="0"/>
          <c:tx>
            <c:strRef>
              <c:f>'2.2.1'!$B$7:$B$8</c:f>
              <c:strCache>
                <c:ptCount val="1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dPt>
            <c:idx val="8"/>
            <c:bubble3D val="0"/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</c:v>
                </c:pt>
                <c:pt idx="1">
                  <c:v>30</c:v>
                </c:pt>
                <c:pt idx="2">
                  <c:v>0</c:v>
                </c:pt>
                <c:pt idx="3">
                  <c:v>35</c:v>
                </c:pt>
                <c:pt idx="4">
                  <c:v>81</c:v>
                </c:pt>
                <c:pt idx="5">
                  <c:v>4</c:v>
                </c:pt>
                <c:pt idx="6">
                  <c:v>53</c:v>
                </c:pt>
                <c:pt idx="7">
                  <c:v>1</c:v>
                </c:pt>
                <c:pt idx="8">
                  <c:v>956</c:v>
                </c:pt>
                <c:pt idx="9">
                  <c:v>6</c:v>
                </c:pt>
                <c:pt idx="10">
                  <c:v>4</c:v>
                </c:pt>
                <c:pt idx="11">
                  <c:v>18</c:v>
                </c:pt>
                <c:pt idx="12">
                  <c:v>9</c:v>
                </c:pt>
                <c:pt idx="13">
                  <c:v>10</c:v>
                </c:pt>
                <c:pt idx="14">
                  <c:v>50</c:v>
                </c:pt>
                <c:pt idx="15">
                  <c:v>111</c:v>
                </c:pt>
                <c:pt idx="16">
                  <c:v>2</c:v>
                </c:pt>
                <c:pt idx="17">
                  <c:v>0</c:v>
                </c:pt>
                <c:pt idx="18">
                  <c:v>12</c:v>
                </c:pt>
                <c:pt idx="19">
                  <c:v>14</c:v>
                </c:pt>
                <c:pt idx="20">
                  <c:v>19</c:v>
                </c:pt>
                <c:pt idx="21">
                  <c:v>39</c:v>
                </c:pt>
                <c:pt idx="22">
                  <c:v>0</c:v>
                </c:pt>
                <c:pt idx="23">
                  <c:v>22</c:v>
                </c:pt>
                <c:pt idx="24">
                  <c:v>83</c:v>
                </c:pt>
                <c:pt idx="25">
                  <c:v>53</c:v>
                </c:pt>
                <c:pt idx="26">
                  <c:v>5</c:v>
                </c:pt>
                <c:pt idx="27">
                  <c:v>19</c:v>
                </c:pt>
                <c:pt idx="28">
                  <c:v>3</c:v>
                </c:pt>
                <c:pt idx="29">
                  <c:v>41</c:v>
                </c:pt>
                <c:pt idx="30">
                  <c:v>2</c:v>
                </c:pt>
                <c:pt idx="3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'2.2.1'!$C$7:$C$8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9</c:v>
                </c:pt>
                <c:pt idx="1">
                  <c:v>42</c:v>
                </c:pt>
                <c:pt idx="2">
                  <c:v>16</c:v>
                </c:pt>
                <c:pt idx="3">
                  <c:v>5</c:v>
                </c:pt>
                <c:pt idx="4">
                  <c:v>119</c:v>
                </c:pt>
                <c:pt idx="5">
                  <c:v>23</c:v>
                </c:pt>
                <c:pt idx="6">
                  <c:v>58</c:v>
                </c:pt>
                <c:pt idx="7">
                  <c:v>8</c:v>
                </c:pt>
                <c:pt idx="8">
                  <c:v>236</c:v>
                </c:pt>
                <c:pt idx="9">
                  <c:v>19</c:v>
                </c:pt>
                <c:pt idx="10">
                  <c:v>63</c:v>
                </c:pt>
                <c:pt idx="11">
                  <c:v>50</c:v>
                </c:pt>
                <c:pt idx="12">
                  <c:v>25</c:v>
                </c:pt>
                <c:pt idx="13">
                  <c:v>23</c:v>
                </c:pt>
                <c:pt idx="14">
                  <c:v>95</c:v>
                </c:pt>
                <c:pt idx="15">
                  <c:v>50</c:v>
                </c:pt>
                <c:pt idx="16">
                  <c:v>27</c:v>
                </c:pt>
                <c:pt idx="17">
                  <c:v>20</c:v>
                </c:pt>
                <c:pt idx="18">
                  <c:v>57</c:v>
                </c:pt>
                <c:pt idx="19">
                  <c:v>80</c:v>
                </c:pt>
                <c:pt idx="20">
                  <c:v>81</c:v>
                </c:pt>
                <c:pt idx="21">
                  <c:v>38</c:v>
                </c:pt>
                <c:pt idx="22">
                  <c:v>22</c:v>
                </c:pt>
                <c:pt idx="23">
                  <c:v>29</c:v>
                </c:pt>
                <c:pt idx="24">
                  <c:v>54</c:v>
                </c:pt>
                <c:pt idx="25">
                  <c:v>16</c:v>
                </c:pt>
                <c:pt idx="26">
                  <c:v>46</c:v>
                </c:pt>
                <c:pt idx="27">
                  <c:v>21</c:v>
                </c:pt>
                <c:pt idx="28">
                  <c:v>13</c:v>
                </c:pt>
                <c:pt idx="29">
                  <c:v>62</c:v>
                </c:pt>
                <c:pt idx="30">
                  <c:v>20</c:v>
                </c:pt>
                <c:pt idx="3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3136"/>
        <c:axId val="94124672"/>
      </c:lineChart>
      <c:catAx>
        <c:axId val="94123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94124672"/>
        <c:crosses val="autoZero"/>
        <c:auto val="1"/>
        <c:lblAlgn val="ctr"/>
        <c:lblOffset val="100"/>
        <c:noMultiLvlLbl val="0"/>
      </c:catAx>
      <c:valAx>
        <c:axId val="94124672"/>
        <c:scaling>
          <c:orientation val="minMax"/>
          <c:max val="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412313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58"/>
          <c:y val="0.9116531787693205"/>
          <c:w val="0.48410214789437678"/>
          <c:h val="7.7338438296870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</a:t>
            </a:r>
            <a:r>
              <a:rPr lang="en-US" sz="1200" baseline="0"/>
              <a:t>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 por Tipo</a:t>
            </a:r>
            <a:r>
              <a:rPr lang="en-US" sz="1200" baseline="0"/>
              <a:t> de Persona 2013</a:t>
            </a:r>
            <a:endParaRPr lang="en-US" sz="1200"/>
          </a:p>
        </c:rich>
      </c:tx>
      <c:layout>
        <c:manualLayout>
          <c:xMode val="edge"/>
          <c:yMode val="edge"/>
          <c:x val="0.14299776129940889"/>
          <c:y val="4.600052045718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6445356282204"/>
          <c:y val="0.2594025853272009"/>
          <c:w val="0.39555830333244107"/>
          <c:h val="0.73613295926691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8.8979265260783563E-2"/>
                  <c:y val="-5.969907048686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387379848316688E-2"/>
                  <c:y val="2.8804235001037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54.232972628898793</c:v>
                </c:pt>
                <c:pt idx="1">
                  <c:v>45.767027371101207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13"/>
          <c:w val="0.26868727774283102"/>
          <c:h val="0.26050928782159427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Estructura Empresarial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excepto por Ferrocarril </a:t>
            </a:r>
            <a:r>
              <a:rPr lang="en-US" sz="1200" baseline="0"/>
              <a:t>2013</a:t>
            </a:r>
            <a:endParaRPr lang="en-US" sz="1200"/>
          </a:p>
        </c:rich>
      </c:tx>
      <c:layout>
        <c:manualLayout>
          <c:xMode val="edge"/>
          <c:yMode val="edge"/>
          <c:x val="0.15035431486390335"/>
          <c:y val="1.9776077686029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69646941752566E-2"/>
          <c:y val="0.16143648879589975"/>
          <c:w val="0.86105728981818164"/>
          <c:h val="0.6456531057962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-6.4698760195149134E-3"/>
                  <c:y val="1.2170385395537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2026</c:v>
                </c:pt>
                <c:pt idx="2">
                  <c:v>463</c:v>
                </c:pt>
                <c:pt idx="4">
                  <c:v>203</c:v>
                </c:pt>
                <c:pt idx="6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'2.3.1'!$E$6:$E$7</c:f>
              <c:strCache>
                <c:ptCount val="1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2.02839756592291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3135</c:v>
                </c:pt>
                <c:pt idx="2">
                  <c:v>6704</c:v>
                </c:pt>
                <c:pt idx="4">
                  <c:v>10985</c:v>
                </c:pt>
                <c:pt idx="6">
                  <c:v>28157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154176"/>
        <c:axId val="92230784"/>
      </c:barChart>
      <c:catAx>
        <c:axId val="101154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2230784"/>
        <c:crosses val="autoZero"/>
        <c:auto val="1"/>
        <c:lblAlgn val="ctr"/>
        <c:lblOffset val="100"/>
        <c:noMultiLvlLbl val="0"/>
      </c:catAx>
      <c:valAx>
        <c:axId val="92230784"/>
        <c:scaling>
          <c:orientation val="minMax"/>
          <c:max val="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01154176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9092298470154743"/>
          <c:y val="0.92621041031128715"/>
          <c:w val="0.50304899275408099"/>
          <c:h val="6.674203443570847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n-US" sz="1100" b="1" i="0" baseline="0"/>
              <a:t>Empresas del Transporte Terrestre de Pasajeros,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excepto por Ferrocarril</a:t>
            </a:r>
            <a:r>
              <a:rPr lang="es-ES" sz="1100" b="1" i="0" baseline="0"/>
              <a:t> </a:t>
            </a:r>
            <a:r>
              <a:rPr lang="en-US" sz="1100" b="1" i="0" baseline="0"/>
              <a:t>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Participación en la Estructura Empresarial 2013</a:t>
            </a:r>
            <a:endParaRPr lang="es-ES" sz="900"/>
          </a:p>
        </c:rich>
      </c:tx>
      <c:layout>
        <c:manualLayout>
          <c:xMode val="edge"/>
          <c:yMode val="edge"/>
          <c:x val="0.175995210623137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85544270559684E-2"/>
          <c:y val="0.23998441774287185"/>
          <c:w val="0.45744675284696273"/>
          <c:h val="0.7561304686100763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1.7635210291753457E-2"/>
                  <c:y val="9.21436090222854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'2.3.1'!$D$9:$D$15</c:f>
              <c:numCache>
                <c:formatCode>0.00</c:formatCode>
                <c:ptCount val="7"/>
                <c:pt idx="0">
                  <c:v>72.460658082975684</c:v>
                </c:pt>
                <c:pt idx="2">
                  <c:v>16.559370529327609</c:v>
                </c:pt>
                <c:pt idx="4">
                  <c:v>7.2603719599427752</c:v>
                </c:pt>
                <c:pt idx="6">
                  <c:v>3.7195994277539342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8076352713362"/>
          <c:y val="0.39588771117039545"/>
          <c:w val="0.28179404545809317"/>
          <c:h val="0.34508212937814037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Vehículos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r>
              <a: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05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Participación</a:t>
            </a:r>
            <a:r>
              <a:rPr lang="en-US" sz="1050" baseline="0"/>
              <a:t> en </a:t>
            </a:r>
            <a:r>
              <a:rPr lang="en-US" sz="1050"/>
              <a:t>la Estructura Empresarial 2013</a:t>
            </a:r>
          </a:p>
        </c:rich>
      </c:tx>
      <c:layout>
        <c:manualLayout>
          <c:xMode val="edge"/>
          <c:yMode val="edge"/>
          <c:x val="0.190334669238917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3250756959801E-2"/>
          <c:y val="0.24026401391523017"/>
          <c:w val="0.45593192732836646"/>
          <c:h val="0.7597359860847698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9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4"/>
            <c:bubble3D val="0"/>
            <c:explosion val="11"/>
            <c:spPr>
              <a:solidFill>
                <a:schemeClr val="accent5"/>
              </a:solidFill>
            </c:spPr>
          </c:dPt>
          <c:dPt>
            <c:idx val="6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'2.3.1'!$F$9:$F$15</c:f>
              <c:numCache>
                <c:formatCode>0.0</c:formatCode>
                <c:ptCount val="7"/>
                <c:pt idx="0">
                  <c:v>6.4004409873216153</c:v>
                </c:pt>
                <c:pt idx="2">
                  <c:v>13.686939833813112</c:v>
                </c:pt>
                <c:pt idx="4">
                  <c:v>22.427063555256119</c:v>
                </c:pt>
                <c:pt idx="6">
                  <c:v>57.485555623609152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40682438570596474"/>
          <c:w val="0.27772651808974702"/>
          <c:h val="0.332738736896715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Demanda Atendida en Pasajeros Transportados </a:t>
            </a:r>
          </a:p>
          <a:p>
            <a:pPr>
              <a:defRPr lang="es-ES" sz="1400"/>
            </a:pPr>
            <a:r>
              <a:rPr lang="en-US" sz="1400"/>
              <a:t>por modalidad de servicio 2013</a:t>
            </a:r>
          </a:p>
        </c:rich>
      </c:tx>
      <c:layout>
        <c:manualLayout>
          <c:xMode val="edge"/>
          <c:yMode val="edge"/>
          <c:x val="0.15352237270617103"/>
          <c:y val="3.2425489196812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0446248471804E-2"/>
          <c:y val="0.2644496480946148"/>
          <c:w val="0.47979590635048891"/>
          <c:h val="0.6658789813435525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plosion val="11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</c:dPt>
          <c:dLbls>
            <c:dLbl>
              <c:idx val="1"/>
              <c:layout>
                <c:manualLayout>
                  <c:x val="-0.11150970273738106"/>
                  <c:y val="-0.169002726058571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9526546713178937E-3"/>
                  <c:y val="5.1998029593441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365065813255997E-2"/>
                  <c:y val="-2.40507121580894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</c:formatCode>
                <c:ptCount val="6"/>
                <c:pt idx="0">
                  <c:v>1.6413203347226168</c:v>
                </c:pt>
                <c:pt idx="1">
                  <c:v>72.453421844714313</c:v>
                </c:pt>
                <c:pt idx="2">
                  <c:v>1.0569941851474931</c:v>
                </c:pt>
                <c:pt idx="3">
                  <c:v>0.65826144181012003</c:v>
                </c:pt>
                <c:pt idx="4">
                  <c:v>23.166811108993421</c:v>
                </c:pt>
                <c:pt idx="5">
                  <c:v>1.0231910846120376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7486555451226"/>
          <c:y val="0.25621243706560992"/>
          <c:w val="0.33786961101497626"/>
          <c:h val="0.701941136026150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="1" i="0" u="none" strike="noStrike" baseline="0"/>
              <a:t>Participación  </a:t>
            </a:r>
            <a:r>
              <a:rPr lang="es-ES" sz="1050" baseline="0"/>
              <a:t>por Tipo de Vehículo 2013</a:t>
            </a:r>
            <a:endParaRPr lang="es-ES" sz="1050"/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166666666666669E-2"/>
          <c:y val="0.25"/>
          <c:w val="0.42500000000000032"/>
          <c:h val="0.70833333333333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explosion val="6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2"/>
              <c:layout>
                <c:manualLayout>
                  <c:x val="8.784426946631671E-2"/>
                  <c:y val="7.7105570137066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('2.1.2'!$A$7:$A$9,'2.1.2'!$A$11)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                 </c:v>
                </c:pt>
              </c:strCache>
            </c:strRef>
          </c:cat>
          <c:val>
            <c:numRef>
              <c:f>('2.1.2'!$C$7:$C$9,'2.1.2'!$C$11)</c:f>
              <c:numCache>
                <c:formatCode>#,##0.0</c:formatCode>
                <c:ptCount val="4"/>
                <c:pt idx="0">
                  <c:v>85.904738572099376</c:v>
                </c:pt>
                <c:pt idx="1">
                  <c:v>9.7241787631938905</c:v>
                </c:pt>
                <c:pt idx="2">
                  <c:v>3.7238929380780301</c:v>
                </c:pt>
                <c:pt idx="3">
                  <c:v>0.49202752087544149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611111111111163"/>
          <c:y val="0.36034339457567832"/>
          <c:w val="0.21111111111111142"/>
          <c:h val="0.334868766404203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2013 </a:t>
            </a:r>
            <a:endParaRPr lang="en-US"/>
          </a:p>
        </c:rich>
      </c:tx>
      <c:layout>
        <c:manualLayout>
          <c:xMode val="edge"/>
          <c:yMode val="edge"/>
          <c:x val="0.20914612326410453"/>
          <c:y val="1.9937720397418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58527187549051E-2"/>
          <c:y val="0.24959525566296245"/>
          <c:w val="0.49235787799932429"/>
          <c:h val="0.628868423242225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</c:dPt>
          <c:dPt>
            <c:idx val="2"/>
            <c:bubble3D val="0"/>
            <c:explosion val="8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6"/>
            <c:spPr>
              <a:solidFill>
                <a:schemeClr val="accent6"/>
              </a:solidFill>
            </c:spPr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</c:dPt>
          <c:dLbls>
            <c:dLbl>
              <c:idx val="1"/>
              <c:layout>
                <c:manualLayout>
                  <c:x val="-0.13216949070561418"/>
                  <c:y val="-0.140400805860786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209162519455106E-3"/>
                  <c:y val="6.5604469974795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0973335284480066E-3"/>
                  <c:y val="-8.70752990201311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0.00</c:formatCode>
                <c:ptCount val="6"/>
                <c:pt idx="0">
                  <c:v>1.9028863112910743</c:v>
                </c:pt>
                <c:pt idx="1">
                  <c:v>68.761669412550106</c:v>
                </c:pt>
                <c:pt idx="2">
                  <c:v>1.2243883674684748</c:v>
                </c:pt>
                <c:pt idx="3">
                  <c:v>0.41727320960829994</c:v>
                </c:pt>
                <c:pt idx="4">
                  <c:v>27.297799495616779</c:v>
                </c:pt>
                <c:pt idx="5">
                  <c:v>0.39598320346526855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45664703632699"/>
          <c:y val="0.2183513157355568"/>
          <c:w val="0.29951206201784447"/>
          <c:h val="0.7062750183939121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por Tipo de Combustible 2013</a:t>
            </a:r>
            <a:endParaRPr lang="es-ES" sz="12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8576736672766E-2"/>
          <c:y val="0.12121212121212122"/>
          <c:w val="0.89252370326424257"/>
          <c:h val="0.63920878072059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173</c:v>
                </c:pt>
                <c:pt idx="1">
                  <c:v>402</c:v>
                </c:pt>
                <c:pt idx="2">
                  <c:v>242</c:v>
                </c:pt>
                <c:pt idx="3">
                  <c:v>169</c:v>
                </c:pt>
                <c:pt idx="4">
                  <c:v>660</c:v>
                </c:pt>
                <c:pt idx="5">
                  <c:v>242</c:v>
                </c:pt>
                <c:pt idx="6">
                  <c:v>763</c:v>
                </c:pt>
                <c:pt idx="7">
                  <c:v>45</c:v>
                </c:pt>
                <c:pt idx="8">
                  <c:v>15200</c:v>
                </c:pt>
                <c:pt idx="9">
                  <c:v>244</c:v>
                </c:pt>
                <c:pt idx="10">
                  <c:v>2548</c:v>
                </c:pt>
                <c:pt idx="11">
                  <c:v>2792</c:v>
                </c:pt>
                <c:pt idx="12">
                  <c:v>154</c:v>
                </c:pt>
                <c:pt idx="13">
                  <c:v>910</c:v>
                </c:pt>
                <c:pt idx="14">
                  <c:v>2114</c:v>
                </c:pt>
                <c:pt idx="15">
                  <c:v>1142</c:v>
                </c:pt>
                <c:pt idx="16">
                  <c:v>572</c:v>
                </c:pt>
                <c:pt idx="17">
                  <c:v>247</c:v>
                </c:pt>
                <c:pt idx="18">
                  <c:v>962</c:v>
                </c:pt>
                <c:pt idx="19">
                  <c:v>853</c:v>
                </c:pt>
                <c:pt idx="20">
                  <c:v>1953</c:v>
                </c:pt>
                <c:pt idx="21">
                  <c:v>2698</c:v>
                </c:pt>
                <c:pt idx="22">
                  <c:v>162</c:v>
                </c:pt>
                <c:pt idx="23">
                  <c:v>761</c:v>
                </c:pt>
                <c:pt idx="24">
                  <c:v>786</c:v>
                </c:pt>
                <c:pt idx="25">
                  <c:v>475</c:v>
                </c:pt>
                <c:pt idx="26">
                  <c:v>593</c:v>
                </c:pt>
                <c:pt idx="27">
                  <c:v>811</c:v>
                </c:pt>
                <c:pt idx="28">
                  <c:v>1102</c:v>
                </c:pt>
                <c:pt idx="29">
                  <c:v>2178</c:v>
                </c:pt>
                <c:pt idx="30">
                  <c:v>401</c:v>
                </c:pt>
                <c:pt idx="3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53</c:v>
                </c:pt>
                <c:pt idx="1">
                  <c:v>393</c:v>
                </c:pt>
                <c:pt idx="2">
                  <c:v>172</c:v>
                </c:pt>
                <c:pt idx="3">
                  <c:v>43</c:v>
                </c:pt>
                <c:pt idx="4">
                  <c:v>468</c:v>
                </c:pt>
                <c:pt idx="5">
                  <c:v>118</c:v>
                </c:pt>
                <c:pt idx="6">
                  <c:v>98</c:v>
                </c:pt>
                <c:pt idx="7">
                  <c:v>43</c:v>
                </c:pt>
                <c:pt idx="8">
                  <c:v>1578</c:v>
                </c:pt>
                <c:pt idx="9">
                  <c:v>14</c:v>
                </c:pt>
                <c:pt idx="10">
                  <c:v>129</c:v>
                </c:pt>
                <c:pt idx="11">
                  <c:v>62</c:v>
                </c:pt>
                <c:pt idx="12">
                  <c:v>171</c:v>
                </c:pt>
                <c:pt idx="13">
                  <c:v>0</c:v>
                </c:pt>
                <c:pt idx="14">
                  <c:v>965</c:v>
                </c:pt>
                <c:pt idx="15">
                  <c:v>87</c:v>
                </c:pt>
                <c:pt idx="16">
                  <c:v>19</c:v>
                </c:pt>
                <c:pt idx="17">
                  <c:v>21</c:v>
                </c:pt>
                <c:pt idx="18">
                  <c:v>878</c:v>
                </c:pt>
                <c:pt idx="19">
                  <c:v>103</c:v>
                </c:pt>
                <c:pt idx="20">
                  <c:v>54</c:v>
                </c:pt>
                <c:pt idx="21">
                  <c:v>38</c:v>
                </c:pt>
                <c:pt idx="22">
                  <c:v>328</c:v>
                </c:pt>
                <c:pt idx="23">
                  <c:v>26</c:v>
                </c:pt>
                <c:pt idx="24">
                  <c:v>196</c:v>
                </c:pt>
                <c:pt idx="25">
                  <c:v>87</c:v>
                </c:pt>
                <c:pt idx="26">
                  <c:v>75</c:v>
                </c:pt>
                <c:pt idx="27">
                  <c:v>88</c:v>
                </c:pt>
                <c:pt idx="28">
                  <c:v>7</c:v>
                </c:pt>
                <c:pt idx="29">
                  <c:v>75</c:v>
                </c:pt>
                <c:pt idx="30">
                  <c:v>80</c:v>
                </c:pt>
                <c:pt idx="3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680768"/>
        <c:axId val="91682304"/>
      </c:barChart>
      <c:catAx>
        <c:axId val="91680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1682304"/>
        <c:crosses val="autoZero"/>
        <c:auto val="1"/>
        <c:lblAlgn val="ctr"/>
        <c:lblOffset val="100"/>
        <c:noMultiLvlLbl val="0"/>
      </c:catAx>
      <c:valAx>
        <c:axId val="91682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168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37"/>
          <c:h val="7.306227630637081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por Tipo de Vehículo 2013</a:t>
            </a:r>
            <a:endParaRPr lang="es-ES" sz="1200"/>
          </a:p>
        </c:rich>
      </c:tx>
      <c:layout>
        <c:manualLayout>
          <c:xMode val="edge"/>
          <c:yMode val="edge"/>
          <c:x val="0.212547474632510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37897529356523E-2"/>
          <c:y val="0.12088274012477412"/>
          <c:w val="0.8816400839201276"/>
          <c:h val="0.64370364919338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172</c:v>
                </c:pt>
                <c:pt idx="1">
                  <c:v>465</c:v>
                </c:pt>
                <c:pt idx="2">
                  <c:v>221</c:v>
                </c:pt>
                <c:pt idx="3">
                  <c:v>160</c:v>
                </c:pt>
                <c:pt idx="4">
                  <c:v>638</c:v>
                </c:pt>
                <c:pt idx="5">
                  <c:v>252</c:v>
                </c:pt>
                <c:pt idx="6">
                  <c:v>763</c:v>
                </c:pt>
                <c:pt idx="7">
                  <c:v>45</c:v>
                </c:pt>
                <c:pt idx="8">
                  <c:v>15032</c:v>
                </c:pt>
                <c:pt idx="9">
                  <c:v>243</c:v>
                </c:pt>
                <c:pt idx="10">
                  <c:v>2484</c:v>
                </c:pt>
                <c:pt idx="11">
                  <c:v>2800</c:v>
                </c:pt>
                <c:pt idx="12">
                  <c:v>141</c:v>
                </c:pt>
                <c:pt idx="13">
                  <c:v>910</c:v>
                </c:pt>
                <c:pt idx="14">
                  <c:v>2101</c:v>
                </c:pt>
                <c:pt idx="15">
                  <c:v>1150</c:v>
                </c:pt>
                <c:pt idx="16">
                  <c:v>569</c:v>
                </c:pt>
                <c:pt idx="17">
                  <c:v>246</c:v>
                </c:pt>
                <c:pt idx="18">
                  <c:v>959</c:v>
                </c:pt>
                <c:pt idx="19">
                  <c:v>840</c:v>
                </c:pt>
                <c:pt idx="20">
                  <c:v>1953</c:v>
                </c:pt>
                <c:pt idx="21">
                  <c:v>2695</c:v>
                </c:pt>
                <c:pt idx="22">
                  <c:v>50</c:v>
                </c:pt>
                <c:pt idx="23">
                  <c:v>761</c:v>
                </c:pt>
                <c:pt idx="24">
                  <c:v>777</c:v>
                </c:pt>
                <c:pt idx="25">
                  <c:v>466</c:v>
                </c:pt>
                <c:pt idx="26">
                  <c:v>596</c:v>
                </c:pt>
                <c:pt idx="27">
                  <c:v>811</c:v>
                </c:pt>
                <c:pt idx="28">
                  <c:v>1090</c:v>
                </c:pt>
                <c:pt idx="29">
                  <c:v>2179</c:v>
                </c:pt>
                <c:pt idx="30">
                  <c:v>399</c:v>
                </c:pt>
                <c:pt idx="3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51</c:v>
                </c:pt>
                <c:pt idx="1">
                  <c:v>208</c:v>
                </c:pt>
                <c:pt idx="2">
                  <c:v>47</c:v>
                </c:pt>
                <c:pt idx="3">
                  <c:v>30</c:v>
                </c:pt>
                <c:pt idx="4">
                  <c:v>123</c:v>
                </c:pt>
                <c:pt idx="5">
                  <c:v>90</c:v>
                </c:pt>
                <c:pt idx="6">
                  <c:v>91</c:v>
                </c:pt>
                <c:pt idx="7">
                  <c:v>33</c:v>
                </c:pt>
                <c:pt idx="8">
                  <c:v>1281</c:v>
                </c:pt>
                <c:pt idx="9">
                  <c:v>10</c:v>
                </c:pt>
                <c:pt idx="10">
                  <c:v>122</c:v>
                </c:pt>
                <c:pt idx="11">
                  <c:v>47</c:v>
                </c:pt>
                <c:pt idx="12">
                  <c:v>120</c:v>
                </c:pt>
                <c:pt idx="13">
                  <c:v>0</c:v>
                </c:pt>
                <c:pt idx="14">
                  <c:v>759</c:v>
                </c:pt>
                <c:pt idx="15">
                  <c:v>76</c:v>
                </c:pt>
                <c:pt idx="16">
                  <c:v>14</c:v>
                </c:pt>
                <c:pt idx="17">
                  <c:v>22</c:v>
                </c:pt>
                <c:pt idx="18">
                  <c:v>818</c:v>
                </c:pt>
                <c:pt idx="19">
                  <c:v>39</c:v>
                </c:pt>
                <c:pt idx="20">
                  <c:v>44</c:v>
                </c:pt>
                <c:pt idx="21">
                  <c:v>37</c:v>
                </c:pt>
                <c:pt idx="22">
                  <c:v>150</c:v>
                </c:pt>
                <c:pt idx="23">
                  <c:v>22</c:v>
                </c:pt>
                <c:pt idx="24">
                  <c:v>168</c:v>
                </c:pt>
                <c:pt idx="25">
                  <c:v>71</c:v>
                </c:pt>
                <c:pt idx="26">
                  <c:v>59</c:v>
                </c:pt>
                <c:pt idx="27">
                  <c:v>81</c:v>
                </c:pt>
                <c:pt idx="28">
                  <c:v>0</c:v>
                </c:pt>
                <c:pt idx="29">
                  <c:v>67</c:v>
                </c:pt>
                <c:pt idx="30">
                  <c:v>63</c:v>
                </c:pt>
                <c:pt idx="31">
                  <c:v>20</c:v>
                </c:pt>
              </c:numCache>
            </c:numRef>
          </c:val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F79646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3</c:v>
                </c:pt>
                <c:pt idx="1">
                  <c:v>98</c:v>
                </c:pt>
                <c:pt idx="2">
                  <c:v>146</c:v>
                </c:pt>
                <c:pt idx="3">
                  <c:v>22</c:v>
                </c:pt>
                <c:pt idx="4">
                  <c:v>252</c:v>
                </c:pt>
                <c:pt idx="5">
                  <c:v>18</c:v>
                </c:pt>
                <c:pt idx="6">
                  <c:v>7</c:v>
                </c:pt>
                <c:pt idx="7">
                  <c:v>10</c:v>
                </c:pt>
                <c:pt idx="8">
                  <c:v>394</c:v>
                </c:pt>
                <c:pt idx="9">
                  <c:v>5</c:v>
                </c:pt>
                <c:pt idx="10">
                  <c:v>65</c:v>
                </c:pt>
                <c:pt idx="11">
                  <c:v>15</c:v>
                </c:pt>
                <c:pt idx="12">
                  <c:v>61</c:v>
                </c:pt>
                <c:pt idx="13">
                  <c:v>0</c:v>
                </c:pt>
                <c:pt idx="14">
                  <c:v>210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64</c:v>
                </c:pt>
                <c:pt idx="19">
                  <c:v>45</c:v>
                </c:pt>
                <c:pt idx="20">
                  <c:v>8</c:v>
                </c:pt>
                <c:pt idx="21">
                  <c:v>5</c:v>
                </c:pt>
                <c:pt idx="22">
                  <c:v>280</c:v>
                </c:pt>
                <c:pt idx="23">
                  <c:v>4</c:v>
                </c:pt>
                <c:pt idx="24">
                  <c:v>37</c:v>
                </c:pt>
                <c:pt idx="25">
                  <c:v>25</c:v>
                </c:pt>
                <c:pt idx="26">
                  <c:v>3</c:v>
                </c:pt>
                <c:pt idx="27">
                  <c:v>7</c:v>
                </c:pt>
                <c:pt idx="28">
                  <c:v>0</c:v>
                </c:pt>
                <c:pt idx="29">
                  <c:v>9</c:v>
                </c:pt>
                <c:pt idx="30">
                  <c:v>19</c:v>
                </c:pt>
                <c:pt idx="31">
                  <c:v>4</c:v>
                </c:pt>
              </c:numCache>
            </c:numRef>
          </c:val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98464"/>
        <c:axId val="92008448"/>
      </c:barChart>
      <c:catAx>
        <c:axId val="91998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008448"/>
        <c:crosses val="autoZero"/>
        <c:auto val="1"/>
        <c:lblAlgn val="ctr"/>
        <c:lblOffset val="100"/>
        <c:noMultiLvlLbl val="0"/>
      </c:catAx>
      <c:valAx>
        <c:axId val="92008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199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47"/>
          <c:h val="7.511075134299813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Tipo de Vehiculo 2013</a:t>
            </a:r>
          </a:p>
        </c:rich>
      </c:tx>
      <c:layout>
        <c:manualLayout>
          <c:xMode val="edge"/>
          <c:yMode val="edge"/>
          <c:x val="0.142402887139107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39545056868008E-2"/>
          <c:y val="0.28703703703703703"/>
          <c:w val="0.42777777777777837"/>
          <c:h val="0.712962962962961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23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explosion val="21"/>
            <c:spPr>
              <a:solidFill>
                <a:schemeClr val="accent6"/>
              </a:solidFill>
            </c:spPr>
          </c:dPt>
          <c:dPt>
            <c:idx val="3"/>
            <c:bubble3D val="0"/>
            <c:explosion val="15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9.0686789151356084E-2"/>
                  <c:y val="-0.16481481481481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3623140857392831E-2"/>
                  <c:y val="9.26538349372996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('2.1.4'!$B$5:$D$5,'2.1.4'!$F$5)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('2.1.4'!$B$41:$D$41,'2.1.4'!$F$41)</c:f>
              <c:numCache>
                <c:formatCode>0</c:formatCode>
                <c:ptCount val="4"/>
                <c:pt idx="0">
                  <c:v>85.90473857209939</c:v>
                </c:pt>
                <c:pt idx="1">
                  <c:v>9.7241787631938923</c:v>
                </c:pt>
                <c:pt idx="2">
                  <c:v>3.7238929380780301</c:v>
                </c:pt>
                <c:pt idx="3">
                  <c:v>0.49202752087544149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561242344706914"/>
          <c:y val="0.31867672790901486"/>
          <c:w val="0.1721653543307087"/>
          <c:h val="0.334868766404203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Parque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Modalidad de Servicio 2013</a:t>
            </a:r>
          </a:p>
          <a:p>
            <a:pPr>
              <a:defRPr lang="es-ES" sz="1050"/>
            </a:pPr>
            <a:endParaRPr lang="es-ES" sz="1050"/>
          </a:p>
        </c:rich>
      </c:tx>
      <c:layout>
        <c:manualLayout>
          <c:xMode val="edge"/>
          <c:yMode val="edge"/>
          <c:x val="0.173541557305336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563210848643904E-2"/>
          <c:y val="0.25925925925925924"/>
          <c:w val="0.43333333333333335"/>
          <c:h val="0.72222222222222221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7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8"/>
            <c:spPr>
              <a:solidFill>
                <a:srgbClr val="C00000"/>
              </a:solidFill>
            </c:spPr>
          </c:dPt>
          <c:dPt>
            <c:idx val="3"/>
            <c:bubble3D val="0"/>
            <c:explosion val="17"/>
            <c:spPr>
              <a:solidFill>
                <a:schemeClr val="accent6"/>
              </a:solidFill>
            </c:spPr>
          </c:dPt>
          <c:dPt>
            <c:idx val="4"/>
            <c:bubble3D val="0"/>
            <c:explosion val="1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6.3143044619422576E-3"/>
                  <c:y val="7.85024788568095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('2.1.5'!$B$5:$D$5,'2.1.5'!$F$5:$G$5)</c:f>
              <c:strCache>
                <c:ptCount val="5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Primera</c:v>
                </c:pt>
                <c:pt idx="4">
                  <c:v>TPPA</c:v>
                </c:pt>
              </c:strCache>
            </c:strRef>
          </c:cat>
          <c:val>
            <c:numRef>
              <c:f>('2.1.5'!$B$41:$D$41,'2.1.5'!$F$41:$G$41)</c:f>
              <c:numCache>
                <c:formatCode>0</c:formatCode>
                <c:ptCount val="5"/>
                <c:pt idx="0">
                  <c:v>2.6438823217165841</c:v>
                </c:pt>
                <c:pt idx="1">
                  <c:v>61.968926726689944</c:v>
                </c:pt>
                <c:pt idx="2">
                  <c:v>0.83093444396806926</c:v>
                </c:pt>
                <c:pt idx="3">
                  <c:v>21.163308221555297</c:v>
                </c:pt>
                <c:pt idx="4">
                  <c:v>13.164288193381108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34864391951472"/>
          <c:y val="0.30459572761738118"/>
          <c:w val="0.17309580052493531"/>
          <c:h val="0.41858595800525095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Modalidad de Servicio 2013</a:t>
            </a:r>
          </a:p>
        </c:rich>
      </c:tx>
      <c:layout>
        <c:manualLayout>
          <c:xMode val="edge"/>
          <c:yMode val="edge"/>
          <c:x val="0.20757487044888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483646274984813E-2"/>
          <c:y val="0.13593721925698884"/>
          <c:w val="0.88701208022073763"/>
          <c:h val="0.6355306593387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  <c:pt idx="4">
                  <c:v>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1024</c:v>
                </c:pt>
                <c:pt idx="9">
                  <c:v>0</c:v>
                </c:pt>
                <c:pt idx="10">
                  <c:v>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58</c:v>
                </c:pt>
                <c:pt idx="16">
                  <c:v>0</c:v>
                </c:pt>
                <c:pt idx="17">
                  <c:v>0</c:v>
                </c:pt>
                <c:pt idx="18">
                  <c:v>27</c:v>
                </c:pt>
                <c:pt idx="19">
                  <c:v>0</c:v>
                </c:pt>
                <c:pt idx="20">
                  <c:v>34</c:v>
                </c:pt>
                <c:pt idx="21">
                  <c:v>25</c:v>
                </c:pt>
                <c:pt idx="22">
                  <c:v>0</c:v>
                </c:pt>
                <c:pt idx="23">
                  <c:v>23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172</c:v>
                </c:pt>
                <c:pt idx="1">
                  <c:v>380</c:v>
                </c:pt>
                <c:pt idx="2">
                  <c:v>212</c:v>
                </c:pt>
                <c:pt idx="3">
                  <c:v>169</c:v>
                </c:pt>
                <c:pt idx="4">
                  <c:v>906</c:v>
                </c:pt>
                <c:pt idx="5">
                  <c:v>142</c:v>
                </c:pt>
                <c:pt idx="6">
                  <c:v>672</c:v>
                </c:pt>
                <c:pt idx="7">
                  <c:v>45</c:v>
                </c:pt>
                <c:pt idx="8">
                  <c:v>8724</c:v>
                </c:pt>
                <c:pt idx="9">
                  <c:v>242</c:v>
                </c:pt>
                <c:pt idx="10">
                  <c:v>2366</c:v>
                </c:pt>
                <c:pt idx="11">
                  <c:v>1774</c:v>
                </c:pt>
                <c:pt idx="12">
                  <c:v>138</c:v>
                </c:pt>
                <c:pt idx="13">
                  <c:v>832</c:v>
                </c:pt>
                <c:pt idx="14">
                  <c:v>1861</c:v>
                </c:pt>
                <c:pt idx="15">
                  <c:v>1057</c:v>
                </c:pt>
                <c:pt idx="16">
                  <c:v>471</c:v>
                </c:pt>
                <c:pt idx="17">
                  <c:v>245</c:v>
                </c:pt>
                <c:pt idx="18">
                  <c:v>432</c:v>
                </c:pt>
                <c:pt idx="19">
                  <c:v>838</c:v>
                </c:pt>
                <c:pt idx="20">
                  <c:v>1814</c:v>
                </c:pt>
                <c:pt idx="21">
                  <c:v>782</c:v>
                </c:pt>
                <c:pt idx="22">
                  <c:v>52</c:v>
                </c:pt>
                <c:pt idx="23">
                  <c:v>577</c:v>
                </c:pt>
                <c:pt idx="24">
                  <c:v>756</c:v>
                </c:pt>
                <c:pt idx="25">
                  <c:v>378</c:v>
                </c:pt>
                <c:pt idx="26">
                  <c:v>602</c:v>
                </c:pt>
                <c:pt idx="27">
                  <c:v>286</c:v>
                </c:pt>
                <c:pt idx="28">
                  <c:v>804</c:v>
                </c:pt>
                <c:pt idx="29">
                  <c:v>2147</c:v>
                </c:pt>
                <c:pt idx="30">
                  <c:v>367</c:v>
                </c:pt>
                <c:pt idx="31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326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54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24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12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3</c:v>
                </c:pt>
                <c:pt idx="27">
                  <c:v>12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0</c:v>
                </c:pt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61</c:v>
                </c:pt>
                <c:pt idx="5">
                  <c:v>109</c:v>
                </c:pt>
                <c:pt idx="6">
                  <c:v>77</c:v>
                </c:pt>
                <c:pt idx="7">
                  <c:v>0</c:v>
                </c:pt>
                <c:pt idx="8">
                  <c:v>4988</c:v>
                </c:pt>
                <c:pt idx="9">
                  <c:v>0</c:v>
                </c:pt>
                <c:pt idx="10">
                  <c:v>78</c:v>
                </c:pt>
                <c:pt idx="11">
                  <c:v>988</c:v>
                </c:pt>
                <c:pt idx="12">
                  <c:v>0</c:v>
                </c:pt>
                <c:pt idx="13">
                  <c:v>77</c:v>
                </c:pt>
                <c:pt idx="14">
                  <c:v>240</c:v>
                </c:pt>
                <c:pt idx="15">
                  <c:v>21</c:v>
                </c:pt>
                <c:pt idx="16">
                  <c:v>101</c:v>
                </c:pt>
                <c:pt idx="17">
                  <c:v>0</c:v>
                </c:pt>
                <c:pt idx="18">
                  <c:v>485</c:v>
                </c:pt>
                <c:pt idx="19">
                  <c:v>34</c:v>
                </c:pt>
                <c:pt idx="20">
                  <c:v>89</c:v>
                </c:pt>
                <c:pt idx="21">
                  <c:v>1832</c:v>
                </c:pt>
                <c:pt idx="22">
                  <c:v>4</c:v>
                </c:pt>
                <c:pt idx="23">
                  <c:v>140</c:v>
                </c:pt>
                <c:pt idx="24">
                  <c:v>13</c:v>
                </c:pt>
                <c:pt idx="25">
                  <c:v>88</c:v>
                </c:pt>
                <c:pt idx="26">
                  <c:v>1</c:v>
                </c:pt>
                <c:pt idx="27">
                  <c:v>511</c:v>
                </c:pt>
                <c:pt idx="28">
                  <c:v>304</c:v>
                </c:pt>
                <c:pt idx="29">
                  <c:v>29</c:v>
                </c:pt>
                <c:pt idx="30">
                  <c:v>25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54</c:v>
                </c:pt>
                <c:pt idx="1">
                  <c:v>327</c:v>
                </c:pt>
                <c:pt idx="2">
                  <c:v>197</c:v>
                </c:pt>
                <c:pt idx="3">
                  <c:v>43</c:v>
                </c:pt>
                <c:pt idx="4">
                  <c:v>128</c:v>
                </c:pt>
                <c:pt idx="5">
                  <c:v>109</c:v>
                </c:pt>
                <c:pt idx="6">
                  <c:v>98</c:v>
                </c:pt>
                <c:pt idx="7">
                  <c:v>43</c:v>
                </c:pt>
                <c:pt idx="8">
                  <c:v>1697</c:v>
                </c:pt>
                <c:pt idx="9">
                  <c:v>15</c:v>
                </c:pt>
                <c:pt idx="10">
                  <c:v>191</c:v>
                </c:pt>
                <c:pt idx="11">
                  <c:v>96</c:v>
                </c:pt>
                <c:pt idx="12">
                  <c:v>175</c:v>
                </c:pt>
                <c:pt idx="13">
                  <c:v>0</c:v>
                </c:pt>
                <c:pt idx="14">
                  <c:v>974</c:v>
                </c:pt>
                <c:pt idx="15">
                  <c:v>79</c:v>
                </c:pt>
                <c:pt idx="16">
                  <c:v>19</c:v>
                </c:pt>
                <c:pt idx="17">
                  <c:v>22</c:v>
                </c:pt>
                <c:pt idx="18">
                  <c:v>891</c:v>
                </c:pt>
                <c:pt idx="19">
                  <c:v>84</c:v>
                </c:pt>
                <c:pt idx="20">
                  <c:v>71</c:v>
                </c:pt>
                <c:pt idx="21">
                  <c:v>42</c:v>
                </c:pt>
                <c:pt idx="22">
                  <c:v>434</c:v>
                </c:pt>
                <c:pt idx="23">
                  <c:v>26</c:v>
                </c:pt>
                <c:pt idx="24">
                  <c:v>205</c:v>
                </c:pt>
                <c:pt idx="25">
                  <c:v>96</c:v>
                </c:pt>
                <c:pt idx="26">
                  <c:v>62</c:v>
                </c:pt>
                <c:pt idx="27">
                  <c:v>88</c:v>
                </c:pt>
                <c:pt idx="28">
                  <c:v>0</c:v>
                </c:pt>
                <c:pt idx="29">
                  <c:v>76</c:v>
                </c:pt>
                <c:pt idx="30">
                  <c:v>82</c:v>
                </c:pt>
                <c:pt idx="3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51328"/>
        <c:axId val="92052864"/>
      </c:barChart>
      <c:catAx>
        <c:axId val="9205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052864"/>
        <c:crosses val="autoZero"/>
        <c:auto val="1"/>
        <c:lblAlgn val="ctr"/>
        <c:lblOffset val="100"/>
        <c:noMultiLvlLbl val="0"/>
      </c:catAx>
      <c:valAx>
        <c:axId val="92052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2051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68"/>
          <c:y val="0.91909211013052894"/>
          <c:w val="0.66584124099872133"/>
          <c:h val="8.09078898694710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 por Tipo de Persona 2013</a:t>
            </a:r>
            <a:endParaRPr lang="es-ES" sz="1200"/>
          </a:p>
        </c:rich>
      </c:tx>
      <c:layout>
        <c:manualLayout>
          <c:xMode val="edge"/>
          <c:yMode val="edge"/>
          <c:x val="0.22626875280496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782183617372"/>
          <c:y val="0.11758590071235164"/>
          <c:w val="0.87519988501286061"/>
          <c:h val="0.66150173816853952"/>
        </c:manualLayout>
      </c:layout>
      <c:lineChart>
        <c:grouping val="standard"/>
        <c:varyColors val="0"/>
        <c:ser>
          <c:idx val="0"/>
          <c:order val="0"/>
          <c:tx>
            <c:strRef>
              <c:f>'2.1.6'!$B$5:$B$6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1</c:v>
                </c:pt>
                <c:pt idx="1">
                  <c:v>46</c:v>
                </c:pt>
                <c:pt idx="2">
                  <c:v>0</c:v>
                </c:pt>
                <c:pt idx="3">
                  <c:v>60</c:v>
                </c:pt>
                <c:pt idx="4">
                  <c:v>147</c:v>
                </c:pt>
                <c:pt idx="5">
                  <c:v>8</c:v>
                </c:pt>
                <c:pt idx="6">
                  <c:v>72</c:v>
                </c:pt>
                <c:pt idx="7">
                  <c:v>2</c:v>
                </c:pt>
                <c:pt idx="8">
                  <c:v>1188</c:v>
                </c:pt>
                <c:pt idx="9">
                  <c:v>10</c:v>
                </c:pt>
                <c:pt idx="10">
                  <c:v>4</c:v>
                </c:pt>
                <c:pt idx="11">
                  <c:v>38</c:v>
                </c:pt>
                <c:pt idx="12">
                  <c:v>26</c:v>
                </c:pt>
                <c:pt idx="13">
                  <c:v>12</c:v>
                </c:pt>
                <c:pt idx="14">
                  <c:v>118</c:v>
                </c:pt>
                <c:pt idx="15">
                  <c:v>208</c:v>
                </c:pt>
                <c:pt idx="16">
                  <c:v>4</c:v>
                </c:pt>
                <c:pt idx="17">
                  <c:v>0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43</c:v>
                </c:pt>
                <c:pt idx="22">
                  <c:v>0</c:v>
                </c:pt>
                <c:pt idx="23">
                  <c:v>44</c:v>
                </c:pt>
                <c:pt idx="24">
                  <c:v>96</c:v>
                </c:pt>
                <c:pt idx="25">
                  <c:v>93</c:v>
                </c:pt>
                <c:pt idx="26">
                  <c:v>6</c:v>
                </c:pt>
                <c:pt idx="27">
                  <c:v>27</c:v>
                </c:pt>
                <c:pt idx="28">
                  <c:v>3</c:v>
                </c:pt>
                <c:pt idx="29">
                  <c:v>137</c:v>
                </c:pt>
                <c:pt idx="30">
                  <c:v>4</c:v>
                </c:pt>
                <c:pt idx="3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'2.1.6'!$C$5:$C$6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225</c:v>
                </c:pt>
                <c:pt idx="1">
                  <c:v>750</c:v>
                </c:pt>
                <c:pt idx="2">
                  <c:v>414</c:v>
                </c:pt>
                <c:pt idx="3">
                  <c:v>152</c:v>
                </c:pt>
                <c:pt idx="4">
                  <c:v>981</c:v>
                </c:pt>
                <c:pt idx="5">
                  <c:v>352</c:v>
                </c:pt>
                <c:pt idx="6">
                  <c:v>789</c:v>
                </c:pt>
                <c:pt idx="7">
                  <c:v>86</c:v>
                </c:pt>
                <c:pt idx="8">
                  <c:v>15595</c:v>
                </c:pt>
                <c:pt idx="9">
                  <c:v>248</c:v>
                </c:pt>
                <c:pt idx="10">
                  <c:v>2675</c:v>
                </c:pt>
                <c:pt idx="11">
                  <c:v>2824</c:v>
                </c:pt>
                <c:pt idx="12">
                  <c:v>299</c:v>
                </c:pt>
                <c:pt idx="13">
                  <c:v>898</c:v>
                </c:pt>
                <c:pt idx="14">
                  <c:v>2962</c:v>
                </c:pt>
                <c:pt idx="15">
                  <c:v>1021</c:v>
                </c:pt>
                <c:pt idx="16">
                  <c:v>587</c:v>
                </c:pt>
                <c:pt idx="17">
                  <c:v>268</c:v>
                </c:pt>
                <c:pt idx="18">
                  <c:v>1814</c:v>
                </c:pt>
                <c:pt idx="19">
                  <c:v>931</c:v>
                </c:pt>
                <c:pt idx="20">
                  <c:v>1983</c:v>
                </c:pt>
                <c:pt idx="21">
                  <c:v>2694</c:v>
                </c:pt>
                <c:pt idx="22">
                  <c:v>491</c:v>
                </c:pt>
                <c:pt idx="23">
                  <c:v>743</c:v>
                </c:pt>
                <c:pt idx="24">
                  <c:v>886</c:v>
                </c:pt>
                <c:pt idx="25">
                  <c:v>469</c:v>
                </c:pt>
                <c:pt idx="26">
                  <c:v>662</c:v>
                </c:pt>
                <c:pt idx="27">
                  <c:v>872</c:v>
                </c:pt>
                <c:pt idx="28">
                  <c:v>1106</c:v>
                </c:pt>
                <c:pt idx="29">
                  <c:v>2118</c:v>
                </c:pt>
                <c:pt idx="30">
                  <c:v>477</c:v>
                </c:pt>
                <c:pt idx="3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2529408"/>
      </c:lineChart>
      <c:catAx>
        <c:axId val="92527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92529408"/>
        <c:crosses val="autoZero"/>
        <c:auto val="1"/>
        <c:lblAlgn val="ctr"/>
        <c:lblOffset val="100"/>
        <c:noMultiLvlLbl val="0"/>
      </c:catAx>
      <c:valAx>
        <c:axId val="92529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9252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6938269460283993"/>
          <c:h val="7.3062253062195798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Tipo de Persona 2013</a:t>
            </a:r>
            <a:endParaRPr lang="es-ES" sz="1050"/>
          </a:p>
        </c:rich>
      </c:tx>
      <c:layout>
        <c:manualLayout>
          <c:xMode val="edge"/>
          <c:yMode val="edge"/>
          <c:x val="0.188596678964825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32735994207647E-2"/>
          <c:y val="0.30092592592592593"/>
          <c:w val="0.40027045300878972"/>
          <c:h val="0.685185185185185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accent6"/>
              </a:solidFill>
            </c:spPr>
          </c:dPt>
          <c:dPt>
            <c:idx val="1"/>
            <c:bubble3D val="0"/>
            <c:explosion val="6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1.9640638226509719E-2"/>
                  <c:y val="0.10442585301837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'2.1.6'!$B$42:$C$42</c:f>
              <c:numCache>
                <c:formatCode>0</c:formatCode>
                <c:ptCount val="2"/>
                <c:pt idx="0">
                  <c:v>5.1223943978277289</c:v>
                </c:pt>
                <c:pt idx="1">
                  <c:v>94.877605602172267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36"/>
          <c:w val="0.25080424321959782"/>
          <c:h val="0.16743438320210108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10</xdr:row>
      <xdr:rowOff>0</xdr:rowOff>
    </xdr:from>
    <xdr:to>
      <xdr:col>9</xdr:col>
      <xdr:colOff>723899</xdr:colOff>
      <xdr:row>23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759620</xdr:colOff>
      <xdr:row>6</xdr:row>
      <xdr:rowOff>0</xdr:rowOff>
    </xdr:from>
    <xdr:to>
      <xdr:col>14</xdr:col>
      <xdr:colOff>600075</xdr:colOff>
      <xdr:row>24</xdr:row>
      <xdr:rowOff>111125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632883</xdr:colOff>
      <xdr:row>27</xdr:row>
      <xdr:rowOff>73024</xdr:rowOff>
    </xdr:from>
    <xdr:to>
      <xdr:col>10</xdr:col>
      <xdr:colOff>714376</xdr:colOff>
      <xdr:row>41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242207</xdr:colOff>
      <xdr:row>27</xdr:row>
      <xdr:rowOff>87086</xdr:rowOff>
    </xdr:from>
    <xdr:to>
      <xdr:col>17</xdr:col>
      <xdr:colOff>250371</xdr:colOff>
      <xdr:row>41</xdr:row>
      <xdr:rowOff>168729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226218</xdr:colOff>
      <xdr:row>8</xdr:row>
      <xdr:rowOff>47624</xdr:rowOff>
    </xdr:from>
    <xdr:to>
      <xdr:col>10</xdr:col>
      <xdr:colOff>62062</xdr:colOff>
      <xdr:row>26</xdr:row>
      <xdr:rowOff>41437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216692</xdr:colOff>
      <xdr:row>27</xdr:row>
      <xdr:rowOff>21433</xdr:rowOff>
    </xdr:from>
    <xdr:to>
      <xdr:col>10</xdr:col>
      <xdr:colOff>47625</xdr:colOff>
      <xdr:row>46</xdr:row>
      <xdr:rowOff>19049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85725</xdr:rowOff>
    </xdr:from>
    <xdr:to>
      <xdr:col>9</xdr:col>
      <xdr:colOff>390525</xdr:colOff>
      <xdr:row>20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6</xdr:row>
      <xdr:rowOff>85726</xdr:rowOff>
    </xdr:from>
    <xdr:to>
      <xdr:col>15</xdr:col>
      <xdr:colOff>561975</xdr:colOff>
      <xdr:row>23</xdr:row>
      <xdr:rowOff>76201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66675</xdr:rowOff>
    </xdr:from>
    <xdr:to>
      <xdr:col>12</xdr:col>
      <xdr:colOff>704850</xdr:colOff>
      <xdr:row>38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504824</xdr:colOff>
      <xdr:row>7</xdr:row>
      <xdr:rowOff>0</xdr:rowOff>
    </xdr:from>
    <xdr:to>
      <xdr:col>17</xdr:col>
      <xdr:colOff>28575</xdr:colOff>
      <xdr:row>23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24</xdr:row>
      <xdr:rowOff>38100</xdr:rowOff>
    </xdr:from>
    <xdr:to>
      <xdr:col>15</xdr:col>
      <xdr:colOff>590550</xdr:colOff>
      <xdr:row>38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311727</xdr:colOff>
      <xdr:row>6</xdr:row>
      <xdr:rowOff>189634</xdr:rowOff>
    </xdr:from>
    <xdr:to>
      <xdr:col>15</xdr:col>
      <xdr:colOff>447675</xdr:colOff>
      <xdr:row>23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759619</xdr:colOff>
      <xdr:row>24</xdr:row>
      <xdr:rowOff>109538</xdr:rowOff>
    </xdr:from>
    <xdr:to>
      <xdr:col>14</xdr:col>
      <xdr:colOff>71438</xdr:colOff>
      <xdr:row>39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Normal="100" workbookViewId="0">
      <selection activeCell="A48" sqref="A48"/>
    </sheetView>
  </sheetViews>
  <sheetFormatPr baseColWidth="10" defaultColWidth="11.42578125" defaultRowHeight="15" x14ac:dyDescent="0.25"/>
  <cols>
    <col min="1" max="1" width="35.5703125" style="5" customWidth="1"/>
    <col min="2" max="2" width="14.42578125" style="5" customWidth="1"/>
    <col min="3" max="3" width="12.28515625" style="5" customWidth="1"/>
    <col min="4" max="4" width="9.85546875" style="5" customWidth="1"/>
    <col min="5" max="16384" width="11.42578125" style="5"/>
  </cols>
  <sheetData>
    <row r="2" spans="1:11" ht="17.25" x14ac:dyDescent="0.3">
      <c r="A2" s="117" t="s">
        <v>101</v>
      </c>
      <c r="B2" s="117"/>
      <c r="C2" s="117"/>
    </row>
    <row r="3" spans="1:11" x14ac:dyDescent="0.25">
      <c r="E3" s="4"/>
      <c r="F3" s="4"/>
      <c r="G3" s="4"/>
      <c r="H3" s="4"/>
      <c r="I3" s="4"/>
      <c r="J3" s="4"/>
      <c r="K3" s="4"/>
    </row>
    <row r="4" spans="1:11" ht="17.25" x14ac:dyDescent="0.3">
      <c r="A4" s="48" t="s">
        <v>119</v>
      </c>
      <c r="B4" s="48"/>
      <c r="C4" s="48"/>
      <c r="D4" s="4"/>
      <c r="E4" s="4"/>
      <c r="F4" s="4"/>
      <c r="G4" s="4"/>
      <c r="H4" s="4"/>
      <c r="I4" s="4"/>
      <c r="J4" s="4"/>
      <c r="K4" s="4"/>
    </row>
    <row r="5" spans="1:11" x14ac:dyDescent="0.25">
      <c r="D5" s="4"/>
      <c r="E5" s="4"/>
      <c r="F5" s="4"/>
      <c r="G5" s="4"/>
      <c r="H5" s="4"/>
      <c r="I5" s="4"/>
      <c r="J5" s="4"/>
      <c r="K5" s="4"/>
    </row>
    <row r="6" spans="1:11" ht="17.25" x14ac:dyDescent="0.3">
      <c r="A6" s="48" t="s">
        <v>120</v>
      </c>
      <c r="B6" s="48"/>
      <c r="C6" s="48"/>
      <c r="D6" s="4"/>
      <c r="E6" s="4"/>
      <c r="F6" s="4"/>
      <c r="G6" s="4"/>
      <c r="H6" s="4"/>
      <c r="I6" s="4"/>
      <c r="J6" s="4"/>
      <c r="K6" s="4"/>
    </row>
    <row r="7" spans="1:11" ht="15.75" customHeight="1" x14ac:dyDescent="0.3">
      <c r="A7" s="74" t="s">
        <v>122</v>
      </c>
      <c r="B7" s="46"/>
      <c r="C7" s="46"/>
      <c r="D7" s="4"/>
      <c r="E7" s="4"/>
      <c r="F7" s="4"/>
      <c r="G7" s="4"/>
      <c r="H7" s="4"/>
      <c r="I7" s="4"/>
      <c r="J7" s="4"/>
      <c r="K7" s="4"/>
    </row>
    <row r="8" spans="1:11" x14ac:dyDescent="0.25">
      <c r="D8" s="4"/>
      <c r="E8" s="4"/>
      <c r="F8" s="4"/>
      <c r="G8" s="4"/>
      <c r="H8" s="4"/>
      <c r="I8" s="4"/>
      <c r="J8" s="4"/>
      <c r="K8" s="4"/>
    </row>
    <row r="9" spans="1:11" ht="37.5" customHeight="1" x14ac:dyDescent="0.25">
      <c r="A9" s="75" t="s">
        <v>110</v>
      </c>
      <c r="B9" s="75" t="s">
        <v>111</v>
      </c>
      <c r="C9" s="24" t="s">
        <v>0</v>
      </c>
      <c r="D9" s="4"/>
      <c r="F9" s="4"/>
      <c r="G9" s="4"/>
      <c r="H9" s="4"/>
      <c r="I9" s="4"/>
      <c r="J9" s="4"/>
      <c r="K9" s="4"/>
    </row>
    <row r="10" spans="1:11" ht="6.75" customHeight="1" x14ac:dyDescent="0.25">
      <c r="A10" s="87" t="s">
        <v>34</v>
      </c>
      <c r="B10" s="87"/>
      <c r="C10" s="88"/>
      <c r="D10" s="4"/>
      <c r="F10" s="4"/>
      <c r="G10" s="4"/>
      <c r="H10" s="4"/>
      <c r="I10" s="4"/>
      <c r="J10" s="4"/>
      <c r="K10" s="4"/>
    </row>
    <row r="11" spans="1:11" x14ac:dyDescent="0.25">
      <c r="A11" s="63" t="s">
        <v>35</v>
      </c>
      <c r="B11" s="29">
        <v>1295</v>
      </c>
      <c r="C11" s="78">
        <f t="shared" ref="C11:C16" si="0">B11/$B$18*100</f>
        <v>2.6438823217165841</v>
      </c>
      <c r="D11" s="4"/>
      <c r="F11" s="4"/>
      <c r="G11" s="4"/>
      <c r="H11" s="4"/>
      <c r="I11" s="4"/>
      <c r="J11" s="4"/>
      <c r="K11" s="4"/>
    </row>
    <row r="12" spans="1:11" x14ac:dyDescent="0.25">
      <c r="A12" s="89" t="s">
        <v>51</v>
      </c>
      <c r="B12" s="90">
        <v>30353</v>
      </c>
      <c r="C12" s="91">
        <f t="shared" si="0"/>
        <v>61.968926726689944</v>
      </c>
      <c r="D12" s="4"/>
      <c r="F12" s="4"/>
      <c r="G12" s="4"/>
      <c r="H12" s="4"/>
      <c r="I12" s="4"/>
      <c r="J12" s="4"/>
    </row>
    <row r="13" spans="1:11" x14ac:dyDescent="0.25">
      <c r="A13" s="63" t="s">
        <v>36</v>
      </c>
      <c r="B13" s="29">
        <v>407</v>
      </c>
      <c r="C13" s="78">
        <f t="shared" si="0"/>
        <v>0.83093444396806926</v>
      </c>
      <c r="D13" s="4"/>
      <c r="F13" s="4"/>
      <c r="G13" s="4"/>
      <c r="H13" s="4"/>
      <c r="I13" s="4"/>
      <c r="J13" s="4"/>
    </row>
    <row r="14" spans="1:11" x14ac:dyDescent="0.25">
      <c r="A14" s="89" t="s">
        <v>38</v>
      </c>
      <c r="B14" s="90">
        <v>112</v>
      </c>
      <c r="C14" s="91">
        <f t="shared" si="0"/>
        <v>0.22866009268900184</v>
      </c>
      <c r="D14" s="4"/>
      <c r="F14" s="4"/>
      <c r="G14" s="4"/>
      <c r="H14" s="4"/>
      <c r="I14" s="4"/>
      <c r="J14" s="4"/>
    </row>
    <row r="15" spans="1:11" x14ac:dyDescent="0.25">
      <c r="A15" s="63" t="s">
        <v>37</v>
      </c>
      <c r="B15" s="29">
        <v>10366</v>
      </c>
      <c r="C15" s="78">
        <f t="shared" si="0"/>
        <v>21.163308221555297</v>
      </c>
      <c r="D15" s="4"/>
      <c r="F15" s="4"/>
      <c r="G15" s="4"/>
      <c r="H15" s="4"/>
      <c r="I15" s="4"/>
      <c r="J15" s="4"/>
    </row>
    <row r="16" spans="1:11" ht="31.5" customHeight="1" x14ac:dyDescent="0.25">
      <c r="A16" s="92" t="s">
        <v>108</v>
      </c>
      <c r="B16" s="93">
        <v>6448</v>
      </c>
      <c r="C16" s="94">
        <f t="shared" si="0"/>
        <v>13.164288193381108</v>
      </c>
      <c r="D16" s="4"/>
      <c r="F16" s="4"/>
      <c r="G16" s="4"/>
      <c r="H16" s="4"/>
      <c r="I16" s="4"/>
      <c r="J16" s="4"/>
    </row>
    <row r="17" spans="1:11" ht="7.5" customHeight="1" x14ac:dyDescent="0.25">
      <c r="A17" s="87"/>
      <c r="B17" s="95"/>
      <c r="C17" s="96"/>
      <c r="D17" s="4"/>
      <c r="F17" s="4"/>
      <c r="G17" s="4"/>
      <c r="H17" s="4"/>
      <c r="I17" s="4"/>
      <c r="J17" s="4"/>
    </row>
    <row r="18" spans="1:11" ht="21" customHeight="1" x14ac:dyDescent="0.25">
      <c r="A18" s="2" t="s">
        <v>39</v>
      </c>
      <c r="B18" s="28">
        <f>SUM(B11:B16)</f>
        <v>48981</v>
      </c>
      <c r="C18" s="81">
        <f>B18/$B$18*100</f>
        <v>100</v>
      </c>
      <c r="D18" s="4"/>
      <c r="F18" s="4"/>
      <c r="G18" s="4"/>
      <c r="H18" s="4"/>
      <c r="I18" s="4"/>
      <c r="J18" s="4"/>
      <c r="K18" s="4"/>
    </row>
    <row r="19" spans="1:11" x14ac:dyDescent="0.25">
      <c r="D19" s="4"/>
    </row>
    <row r="20" spans="1:11" x14ac:dyDescent="0.25">
      <c r="A20" s="18"/>
    </row>
    <row r="21" spans="1:11" x14ac:dyDescent="0.25">
      <c r="F21" s="4"/>
    </row>
    <row r="22" spans="1:11" x14ac:dyDescent="0.25">
      <c r="F22" s="4"/>
    </row>
    <row r="23" spans="1:11" x14ac:dyDescent="0.25">
      <c r="A23" s="54"/>
      <c r="B23" s="54"/>
      <c r="F23" s="4"/>
    </row>
    <row r="24" spans="1:11" x14ac:dyDescent="0.25">
      <c r="A24" s="54"/>
      <c r="B24" s="54"/>
      <c r="F24" s="4"/>
    </row>
    <row r="25" spans="1:11" x14ac:dyDescent="0.25">
      <c r="A25" s="54"/>
      <c r="B25" s="54"/>
      <c r="F25" s="4"/>
    </row>
    <row r="26" spans="1:11" x14ac:dyDescent="0.25">
      <c r="A26" s="54"/>
      <c r="B26" s="54"/>
    </row>
    <row r="27" spans="1:11" x14ac:dyDescent="0.25">
      <c r="A27" s="54"/>
      <c r="B27" s="54"/>
    </row>
    <row r="28" spans="1:11" x14ac:dyDescent="0.25">
      <c r="A28" s="54"/>
      <c r="B28" s="54"/>
    </row>
    <row r="29" spans="1:11" x14ac:dyDescent="0.25">
      <c r="A29" s="54"/>
      <c r="B29" s="54"/>
    </row>
  </sheetData>
  <mergeCells count="1">
    <mergeCell ref="A2:C2"/>
  </mergeCells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H66" sqref="H66"/>
    </sheetView>
  </sheetViews>
  <sheetFormatPr baseColWidth="10" defaultColWidth="11.42578125" defaultRowHeight="15" x14ac:dyDescent="0.25"/>
  <cols>
    <col min="1" max="1" width="16" style="5" customWidth="1"/>
    <col min="2" max="2" width="14.140625" style="5" customWidth="1"/>
    <col min="3" max="3" width="12" style="5" customWidth="1"/>
    <col min="4" max="4" width="8.140625" style="5" customWidth="1"/>
    <col min="5" max="5" width="14.140625" style="5" customWidth="1"/>
    <col min="6" max="6" width="8.42578125" style="5" customWidth="1"/>
    <col min="7" max="7" width="11.42578125" style="5"/>
    <col min="8" max="8" width="10.7109375" style="5" customWidth="1"/>
    <col min="9" max="16384" width="11.42578125" style="5"/>
  </cols>
  <sheetData>
    <row r="2" spans="1:8" ht="17.25" x14ac:dyDescent="0.3">
      <c r="A2" s="10" t="s">
        <v>144</v>
      </c>
    </row>
    <row r="4" spans="1:8" ht="17.25" x14ac:dyDescent="0.3">
      <c r="A4" s="10" t="s">
        <v>142</v>
      </c>
    </row>
    <row r="6" spans="1:8" ht="17.25" customHeight="1" x14ac:dyDescent="0.25">
      <c r="A6" s="126" t="s">
        <v>114</v>
      </c>
      <c r="B6" s="126" t="s">
        <v>115</v>
      </c>
      <c r="C6" s="126" t="s">
        <v>116</v>
      </c>
      <c r="D6" s="126" t="s">
        <v>0</v>
      </c>
      <c r="E6" s="126" t="s">
        <v>117</v>
      </c>
      <c r="F6" s="126" t="s">
        <v>0</v>
      </c>
      <c r="G6" s="44"/>
      <c r="H6" s="40"/>
    </row>
    <row r="7" spans="1:8" ht="29.25" customHeight="1" x14ac:dyDescent="0.25">
      <c r="A7" s="126"/>
      <c r="B7" s="126"/>
      <c r="C7" s="126"/>
      <c r="D7" s="126"/>
      <c r="E7" s="126"/>
      <c r="F7" s="126"/>
      <c r="G7" s="127"/>
      <c r="H7" s="39"/>
    </row>
    <row r="8" spans="1:8" ht="6.75" customHeight="1" x14ac:dyDescent="0.25">
      <c r="A8" s="97"/>
      <c r="B8" s="97"/>
      <c r="C8" s="97"/>
      <c r="D8" s="97"/>
      <c r="E8" s="97"/>
      <c r="F8" s="97"/>
      <c r="G8" s="127"/>
      <c r="H8" s="42"/>
    </row>
    <row r="9" spans="1:8" x14ac:dyDescent="0.25">
      <c r="A9" s="68" t="s">
        <v>54</v>
      </c>
      <c r="B9" s="70" t="s">
        <v>58</v>
      </c>
      <c r="C9" s="30">
        <v>2026</v>
      </c>
      <c r="D9" s="34">
        <f>C9/$C$17*100</f>
        <v>72.460658082975684</v>
      </c>
      <c r="E9" s="30">
        <v>3135</v>
      </c>
      <c r="F9" s="80">
        <f>E9/$E$17*100</f>
        <v>6.4004409873216153</v>
      </c>
      <c r="G9" s="41">
        <v>73.975745657161582</v>
      </c>
      <c r="H9" s="43">
        <v>7.0281443790745746</v>
      </c>
    </row>
    <row r="10" spans="1:8" ht="9" customHeight="1" x14ac:dyDescent="0.25">
      <c r="A10" s="102"/>
      <c r="B10" s="103"/>
      <c r="C10" s="98"/>
      <c r="D10" s="104"/>
      <c r="E10" s="98"/>
      <c r="F10" s="105"/>
      <c r="G10" s="41"/>
      <c r="H10" s="43"/>
    </row>
    <row r="11" spans="1:8" x14ac:dyDescent="0.25">
      <c r="A11" s="68" t="s">
        <v>55</v>
      </c>
      <c r="B11" s="71" t="s">
        <v>59</v>
      </c>
      <c r="C11" s="30">
        <v>463</v>
      </c>
      <c r="D11" s="34">
        <f>C11/$C$17*100</f>
        <v>16.559370529327609</v>
      </c>
      <c r="E11" s="30">
        <v>6704</v>
      </c>
      <c r="F11" s="80">
        <f>E11/$E$17*100</f>
        <v>13.686939833813112</v>
      </c>
      <c r="G11" s="41">
        <v>15.732546705998033</v>
      </c>
      <c r="H11" s="43">
        <v>13.583240578788361</v>
      </c>
    </row>
    <row r="12" spans="1:8" ht="7.5" customHeight="1" x14ac:dyDescent="0.25">
      <c r="A12" s="102"/>
      <c r="B12" s="103"/>
      <c r="C12" s="98"/>
      <c r="D12" s="104"/>
      <c r="E12" s="98"/>
      <c r="F12" s="105"/>
      <c r="G12" s="41"/>
      <c r="H12" s="43"/>
    </row>
    <row r="13" spans="1:8" x14ac:dyDescent="0.25">
      <c r="A13" s="68" t="s">
        <v>56</v>
      </c>
      <c r="B13" s="72" t="s">
        <v>60</v>
      </c>
      <c r="C13" s="30">
        <v>203</v>
      </c>
      <c r="D13" s="34">
        <f>C13/$C$17*100</f>
        <v>7.2603719599427752</v>
      </c>
      <c r="E13" s="30">
        <v>10985</v>
      </c>
      <c r="F13" s="80">
        <f>E13/$E$17*100</f>
        <v>22.427063555256119</v>
      </c>
      <c r="G13" s="41">
        <v>6.9157653228449689</v>
      </c>
      <c r="H13" s="43">
        <v>22.964700270313244</v>
      </c>
    </row>
    <row r="14" spans="1:8" ht="9" customHeight="1" x14ac:dyDescent="0.25">
      <c r="A14" s="102"/>
      <c r="B14" s="103"/>
      <c r="C14" s="98"/>
      <c r="D14" s="104"/>
      <c r="E14" s="98"/>
      <c r="F14" s="105"/>
      <c r="G14" s="41"/>
      <c r="H14" s="43"/>
    </row>
    <row r="15" spans="1:8" x14ac:dyDescent="0.25">
      <c r="A15" s="68" t="s">
        <v>57</v>
      </c>
      <c r="B15" s="72" t="s">
        <v>61</v>
      </c>
      <c r="C15" s="30">
        <v>104</v>
      </c>
      <c r="D15" s="34">
        <f>C15/$C$17*100</f>
        <v>3.7195994277539342</v>
      </c>
      <c r="E15" s="30">
        <v>28157</v>
      </c>
      <c r="F15" s="80">
        <f>E15/$E$17*100</f>
        <v>57.485555623609152</v>
      </c>
      <c r="G15" s="41">
        <v>3.3759423139954112</v>
      </c>
      <c r="H15" s="43">
        <v>56.423914771823824</v>
      </c>
    </row>
    <row r="16" spans="1:8" ht="6" customHeight="1" x14ac:dyDescent="0.25">
      <c r="A16" s="106"/>
      <c r="B16" s="107"/>
      <c r="C16" s="98"/>
      <c r="D16" s="104"/>
      <c r="E16" s="98"/>
      <c r="F16" s="104"/>
      <c r="G16" s="35"/>
      <c r="H16" s="35"/>
    </row>
    <row r="17" spans="1:6" ht="19.5" customHeight="1" x14ac:dyDescent="0.25">
      <c r="A17" s="11" t="s">
        <v>39</v>
      </c>
      <c r="B17" s="27"/>
      <c r="C17" s="33">
        <f>C9+C11+C13+C15</f>
        <v>2796</v>
      </c>
      <c r="D17" s="82">
        <f>D9+D11+D13+D15</f>
        <v>100</v>
      </c>
      <c r="E17" s="33">
        <f>E9+E11+E13+E15</f>
        <v>48981</v>
      </c>
      <c r="F17" s="82">
        <f>F9+F11+F13+F15</f>
        <v>100</v>
      </c>
    </row>
    <row r="18" spans="1:6" ht="15.75" x14ac:dyDescent="0.25">
      <c r="A18" s="12"/>
      <c r="B18" s="12"/>
      <c r="C18" s="12"/>
      <c r="D18" s="12"/>
      <c r="E18" s="12"/>
      <c r="F18" s="12"/>
    </row>
    <row r="19" spans="1:6" hidden="1" x14ac:dyDescent="0.25"/>
    <row r="20" spans="1:6" x14ac:dyDescent="0.25">
      <c r="D20" s="38"/>
    </row>
    <row r="21" spans="1:6" x14ac:dyDescent="0.25">
      <c r="D21" s="38"/>
    </row>
    <row r="22" spans="1:6" x14ac:dyDescent="0.25">
      <c r="D22" s="38"/>
    </row>
    <row r="23" spans="1:6" x14ac:dyDescent="0.25">
      <c r="D23" s="38"/>
    </row>
    <row r="24" spans="1:6" x14ac:dyDescent="0.25">
      <c r="D24" s="38"/>
    </row>
    <row r="25" spans="1:6" x14ac:dyDescent="0.25">
      <c r="D25" s="38"/>
    </row>
    <row r="26" spans="1:6" x14ac:dyDescent="0.25">
      <c r="D26" s="38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Normal="100" workbookViewId="0">
      <selection activeCell="C66" sqref="C66"/>
    </sheetView>
  </sheetViews>
  <sheetFormatPr baseColWidth="10" defaultColWidth="11.42578125" defaultRowHeight="15" x14ac:dyDescent="0.25"/>
  <cols>
    <col min="1" max="1" width="39.28515625" style="5" customWidth="1"/>
    <col min="2" max="2" width="15.85546875" style="5" customWidth="1"/>
    <col min="3" max="3" width="16.28515625" style="5" customWidth="1"/>
    <col min="4" max="4" width="18.140625" style="5" bestFit="1" customWidth="1"/>
    <col min="5" max="5" width="18.7109375" style="5" bestFit="1" customWidth="1"/>
    <col min="6" max="16384" width="11.42578125" style="5"/>
  </cols>
  <sheetData>
    <row r="2" spans="1:8" ht="19.5" customHeight="1" x14ac:dyDescent="0.3">
      <c r="A2" s="10" t="s">
        <v>138</v>
      </c>
    </row>
    <row r="4" spans="1:8" ht="17.25" x14ac:dyDescent="0.3">
      <c r="A4" s="10" t="s">
        <v>139</v>
      </c>
    </row>
    <row r="6" spans="1:8" ht="16.5" customHeight="1" x14ac:dyDescent="0.25">
      <c r="A6" s="126" t="s">
        <v>118</v>
      </c>
      <c r="B6" s="126" t="s">
        <v>136</v>
      </c>
      <c r="C6" s="126" t="s">
        <v>137</v>
      </c>
      <c r="E6" s="55"/>
      <c r="F6" s="55"/>
      <c r="G6" s="55"/>
      <c r="H6" s="55"/>
    </row>
    <row r="7" spans="1:8" ht="18" customHeight="1" x14ac:dyDescent="0.25">
      <c r="A7" s="126"/>
      <c r="B7" s="126"/>
      <c r="C7" s="126"/>
    </row>
    <row r="8" spans="1:8" ht="27.75" customHeight="1" x14ac:dyDescent="0.25">
      <c r="A8" s="126"/>
      <c r="B8" s="126"/>
      <c r="C8" s="126"/>
      <c r="D8" s="45" t="s">
        <v>96</v>
      </c>
      <c r="E8" s="45" t="s">
        <v>97</v>
      </c>
      <c r="F8" s="83"/>
    </row>
    <row r="9" spans="1:8" ht="8.25" customHeight="1" x14ac:dyDescent="0.25">
      <c r="A9" s="97"/>
      <c r="B9" s="97"/>
      <c r="C9" s="97"/>
      <c r="D9" s="35"/>
      <c r="E9" s="35"/>
      <c r="F9" s="83"/>
    </row>
    <row r="10" spans="1:8" x14ac:dyDescent="0.25">
      <c r="A10" s="63" t="s">
        <v>35</v>
      </c>
      <c r="B10" s="30">
        <v>45642</v>
      </c>
      <c r="C10" s="30">
        <v>7499372</v>
      </c>
      <c r="D10" s="43">
        <f>B10*100/$B$17</f>
        <v>1.6413203347226168</v>
      </c>
      <c r="E10" s="84">
        <f>C10*100/$C$17</f>
        <v>1.9028863112910743</v>
      </c>
      <c r="F10" s="83"/>
    </row>
    <row r="11" spans="1:8" x14ac:dyDescent="0.25">
      <c r="A11" s="89" t="s">
        <v>51</v>
      </c>
      <c r="B11" s="98">
        <v>2014792</v>
      </c>
      <c r="C11" s="98">
        <v>270993246</v>
      </c>
      <c r="D11" s="43">
        <f t="shared" ref="D11:D15" si="0">B11*100/$B$17</f>
        <v>72.453421844714313</v>
      </c>
      <c r="E11" s="84">
        <f t="shared" ref="E11:E15" si="1">C11*100/$C$17</f>
        <v>68.761669412550106</v>
      </c>
      <c r="F11" s="83"/>
    </row>
    <row r="12" spans="1:8" x14ac:dyDescent="0.25">
      <c r="A12" s="63" t="s">
        <v>36</v>
      </c>
      <c r="B12" s="30">
        <v>29393</v>
      </c>
      <c r="C12" s="30">
        <v>4825377</v>
      </c>
      <c r="D12" s="43">
        <f t="shared" si="0"/>
        <v>1.0569941851474931</v>
      </c>
      <c r="E12" s="84">
        <f t="shared" si="1"/>
        <v>1.2243883674684748</v>
      </c>
      <c r="F12" s="83"/>
    </row>
    <row r="13" spans="1:8" x14ac:dyDescent="0.25">
      <c r="A13" s="89" t="s">
        <v>38</v>
      </c>
      <c r="B13" s="98">
        <v>18305</v>
      </c>
      <c r="C13" s="98">
        <v>1644495</v>
      </c>
      <c r="D13" s="43">
        <f t="shared" si="0"/>
        <v>0.65826144181012003</v>
      </c>
      <c r="E13" s="84">
        <f t="shared" si="1"/>
        <v>0.41727320960829994</v>
      </c>
      <c r="F13" s="83"/>
    </row>
    <row r="14" spans="1:8" x14ac:dyDescent="0.25">
      <c r="A14" s="63" t="s">
        <v>37</v>
      </c>
      <c r="B14" s="30">
        <v>644225</v>
      </c>
      <c r="C14" s="30">
        <v>107582020</v>
      </c>
      <c r="D14" s="43">
        <f t="shared" si="0"/>
        <v>23.166811108993421</v>
      </c>
      <c r="E14" s="84">
        <f t="shared" si="1"/>
        <v>27.297799495616779</v>
      </c>
      <c r="F14" s="83"/>
    </row>
    <row r="15" spans="1:8" ht="34.5" customHeight="1" x14ac:dyDescent="0.25">
      <c r="A15" s="108" t="s">
        <v>40</v>
      </c>
      <c r="B15" s="109">
        <v>28453</v>
      </c>
      <c r="C15" s="109">
        <v>1560590</v>
      </c>
      <c r="D15" s="43">
        <f t="shared" si="0"/>
        <v>1.0231910846120376</v>
      </c>
      <c r="E15" s="84">
        <f t="shared" si="1"/>
        <v>0.39598320346526855</v>
      </c>
      <c r="F15" s="83"/>
    </row>
    <row r="16" spans="1:8" ht="10.5" customHeight="1" x14ac:dyDescent="0.25">
      <c r="A16" s="97"/>
      <c r="B16" s="110"/>
      <c r="C16" s="110"/>
      <c r="D16" s="85"/>
      <c r="E16" s="43"/>
      <c r="F16" s="83"/>
    </row>
    <row r="17" spans="1:6" ht="24" customHeight="1" x14ac:dyDescent="0.25">
      <c r="A17" s="3" t="s">
        <v>53</v>
      </c>
      <c r="B17" s="26">
        <f>SUM(B10:B15)</f>
        <v>2780810</v>
      </c>
      <c r="C17" s="26">
        <f>SUM(C10:C15)</f>
        <v>394105100</v>
      </c>
      <c r="D17" s="43">
        <f>SUM(D10:D15)</f>
        <v>100.00000000000001</v>
      </c>
      <c r="E17" s="43">
        <f>SUM(E10:E15)</f>
        <v>99.999999999999986</v>
      </c>
      <c r="F17" s="83"/>
    </row>
    <row r="21" spans="1:6" x14ac:dyDescent="0.25">
      <c r="A21" s="42" t="s">
        <v>100</v>
      </c>
      <c r="B21" s="42"/>
      <c r="C21" s="42"/>
    </row>
    <row r="22" spans="1:6" x14ac:dyDescent="0.25">
      <c r="A22" s="127" t="s">
        <v>98</v>
      </c>
      <c r="B22" s="127" t="s">
        <v>62</v>
      </c>
      <c r="C22" s="127" t="s">
        <v>99</v>
      </c>
    </row>
    <row r="23" spans="1:6" x14ac:dyDescent="0.25">
      <c r="A23" s="127"/>
      <c r="B23" s="127"/>
      <c r="C23" s="127"/>
    </row>
    <row r="24" spans="1:6" x14ac:dyDescent="0.25">
      <c r="A24" s="111"/>
      <c r="B24" s="111"/>
      <c r="C24" s="57"/>
    </row>
    <row r="25" spans="1:6" x14ac:dyDescent="0.25">
      <c r="A25" s="112"/>
      <c r="B25" s="113"/>
      <c r="C25" s="58">
        <v>124348</v>
      </c>
    </row>
    <row r="26" spans="1:6" x14ac:dyDescent="0.25">
      <c r="A26" s="112"/>
      <c r="B26" s="113"/>
      <c r="C26" s="58">
        <v>78447295</v>
      </c>
    </row>
    <row r="27" spans="1:6" x14ac:dyDescent="0.25">
      <c r="A27" s="112"/>
      <c r="B27" s="113"/>
      <c r="C27" s="58">
        <v>1811856</v>
      </c>
    </row>
    <row r="28" spans="1:6" x14ac:dyDescent="0.25">
      <c r="A28" s="112"/>
      <c r="B28" s="113"/>
      <c r="C28" s="58">
        <v>9523158</v>
      </c>
    </row>
    <row r="29" spans="1:6" x14ac:dyDescent="0.25">
      <c r="A29" s="111"/>
      <c r="B29" s="114"/>
      <c r="C29" s="59"/>
    </row>
    <row r="30" spans="1:6" ht="15.75" x14ac:dyDescent="0.25">
      <c r="A30" s="115"/>
      <c r="B30" s="116"/>
      <c r="C30" s="56">
        <f>SUM(C25:C28)</f>
        <v>89906657</v>
      </c>
    </row>
    <row r="31" spans="1:6" x14ac:dyDescent="0.25">
      <c r="A31" s="42"/>
      <c r="B31" s="42"/>
      <c r="C31" s="42"/>
    </row>
    <row r="32" spans="1:6" x14ac:dyDescent="0.25">
      <c r="A32" s="42"/>
      <c r="B32" s="42"/>
      <c r="C32" s="42"/>
    </row>
    <row r="33" spans="1:3" x14ac:dyDescent="0.25">
      <c r="A33" s="42"/>
      <c r="B33" s="60">
        <f>B17+B30</f>
        <v>2780810</v>
      </c>
      <c r="C33" s="60">
        <f>C17+C30</f>
        <v>484011757</v>
      </c>
    </row>
    <row r="41" spans="1:3" x14ac:dyDescent="0.25">
      <c r="A41" s="51"/>
    </row>
    <row r="42" spans="1:3" x14ac:dyDescent="0.25">
      <c r="A42" s="51"/>
    </row>
    <row r="43" spans="1:3" x14ac:dyDescent="0.25">
      <c r="A43" s="51"/>
    </row>
    <row r="44" spans="1:3" x14ac:dyDescent="0.25">
      <c r="A44" s="52"/>
    </row>
    <row r="50" spans="2:2" x14ac:dyDescent="0.25">
      <c r="B50" s="53"/>
    </row>
  </sheetData>
  <sortState ref="A24:B29">
    <sortCondition ref="A24:A29"/>
  </sortState>
  <mergeCells count="6">
    <mergeCell ref="A6:A8"/>
    <mergeCell ref="B6:B8"/>
    <mergeCell ref="C6:C8"/>
    <mergeCell ref="A22:A23"/>
    <mergeCell ref="B22:B23"/>
    <mergeCell ref="C22:C23"/>
  </mergeCells>
  <phoneticPr fontId="0" type="noConversion"/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B46" sqref="B46"/>
    </sheetView>
  </sheetViews>
  <sheetFormatPr baseColWidth="10" defaultColWidth="11.42578125" defaultRowHeight="15" x14ac:dyDescent="0.25"/>
  <cols>
    <col min="1" max="1" width="27.85546875" style="5" customWidth="1"/>
    <col min="2" max="2" width="18" style="5" customWidth="1"/>
    <col min="3" max="3" width="12.28515625" style="5" customWidth="1"/>
    <col min="4" max="4" width="14.28515625" style="5" customWidth="1"/>
    <col min="5" max="16384" width="11.42578125" style="5"/>
  </cols>
  <sheetData>
    <row r="1" spans="1:7" x14ac:dyDescent="0.25">
      <c r="A1" s="4"/>
      <c r="B1" s="4"/>
      <c r="C1" s="4"/>
      <c r="D1" s="4"/>
      <c r="E1" s="7"/>
      <c r="F1" s="7"/>
      <c r="G1" s="7"/>
    </row>
    <row r="2" spans="1:7" ht="17.25" x14ac:dyDescent="0.3">
      <c r="A2" s="48" t="s">
        <v>102</v>
      </c>
      <c r="B2" s="48"/>
      <c r="C2" s="48"/>
      <c r="D2" s="50"/>
      <c r="E2" s="7"/>
      <c r="F2" s="7"/>
      <c r="G2" s="7"/>
    </row>
    <row r="3" spans="1:7" ht="17.25" x14ac:dyDescent="0.3">
      <c r="A3" s="74" t="s">
        <v>123</v>
      </c>
      <c r="B3" s="46"/>
      <c r="C3" s="46"/>
      <c r="D3" s="47"/>
      <c r="E3" s="7"/>
      <c r="F3" s="7"/>
      <c r="G3" s="7"/>
    </row>
    <row r="4" spans="1:7" x14ac:dyDescent="0.25">
      <c r="D4" s="7"/>
      <c r="G4" s="7"/>
    </row>
    <row r="5" spans="1:7" ht="26.25" customHeight="1" x14ac:dyDescent="0.25">
      <c r="A5" s="75" t="s">
        <v>112</v>
      </c>
      <c r="B5" s="75" t="s">
        <v>111</v>
      </c>
      <c r="C5" s="24" t="s">
        <v>0</v>
      </c>
      <c r="D5" s="7"/>
      <c r="G5" s="7"/>
    </row>
    <row r="6" spans="1:7" ht="7.5" customHeight="1" x14ac:dyDescent="0.25">
      <c r="A6" s="97"/>
      <c r="B6" s="97"/>
      <c r="C6" s="97"/>
      <c r="D6" s="7"/>
      <c r="G6" s="7"/>
    </row>
    <row r="7" spans="1:7" x14ac:dyDescent="0.25">
      <c r="A7" s="63" t="s">
        <v>42</v>
      </c>
      <c r="B7" s="30">
        <v>42077</v>
      </c>
      <c r="C7" s="79">
        <f>B7/$B$13*100</f>
        <v>85.904738572099376</v>
      </c>
      <c r="D7" s="7"/>
      <c r="G7" s="7"/>
    </row>
    <row r="8" spans="1:7" x14ac:dyDescent="0.25">
      <c r="A8" s="89" t="s">
        <v>41</v>
      </c>
      <c r="B8" s="98">
        <v>4763</v>
      </c>
      <c r="C8" s="99">
        <f>B8/$B$13*100</f>
        <v>9.7241787631938905</v>
      </c>
      <c r="D8" s="7"/>
      <c r="G8" s="7"/>
    </row>
    <row r="9" spans="1:7" x14ac:dyDescent="0.25">
      <c r="A9" s="63" t="s">
        <v>43</v>
      </c>
      <c r="B9" s="30">
        <v>1824</v>
      </c>
      <c r="C9" s="79">
        <f>B9/$B$13*100</f>
        <v>3.7238929380780301</v>
      </c>
      <c r="D9" s="7"/>
      <c r="G9" s="7"/>
    </row>
    <row r="10" spans="1:7" x14ac:dyDescent="0.25">
      <c r="A10" s="89" t="s">
        <v>44</v>
      </c>
      <c r="B10" s="98">
        <v>76</v>
      </c>
      <c r="C10" s="99">
        <f>B10/$B$13*100</f>
        <v>0.15516220575325124</v>
      </c>
      <c r="D10" s="7"/>
      <c r="G10" s="7"/>
    </row>
    <row r="11" spans="1:7" x14ac:dyDescent="0.25">
      <c r="A11" s="63" t="s">
        <v>63</v>
      </c>
      <c r="B11" s="30">
        <v>241</v>
      </c>
      <c r="C11" s="79">
        <f>B11/$B$13*100</f>
        <v>0.49202752087544149</v>
      </c>
      <c r="D11" s="7"/>
      <c r="G11" s="7"/>
    </row>
    <row r="12" spans="1:7" ht="8.25" customHeight="1" x14ac:dyDescent="0.25">
      <c r="A12" s="97"/>
      <c r="B12" s="100"/>
      <c r="C12" s="101"/>
      <c r="D12" s="7"/>
      <c r="G12" s="7"/>
    </row>
    <row r="13" spans="1:7" ht="22.5" customHeight="1" x14ac:dyDescent="0.25">
      <c r="A13" s="2" t="s">
        <v>39</v>
      </c>
      <c r="B13" s="26">
        <f>SUM(B7:B11)</f>
        <v>48981</v>
      </c>
      <c r="C13" s="26">
        <f>B13/$B$13*100</f>
        <v>100</v>
      </c>
      <c r="D13" s="7"/>
      <c r="G13" s="7"/>
    </row>
    <row r="14" spans="1:7" x14ac:dyDescent="0.25">
      <c r="D14" s="7"/>
    </row>
    <row r="15" spans="1:7" x14ac:dyDescent="0.25">
      <c r="D15" s="7"/>
    </row>
    <row r="16" spans="1:7" x14ac:dyDescent="0.25">
      <c r="D16" s="7"/>
    </row>
  </sheetData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zoomScaleNormal="100" workbookViewId="0">
      <selection activeCell="E55" sqref="E55"/>
    </sheetView>
  </sheetViews>
  <sheetFormatPr baseColWidth="10" defaultColWidth="11.42578125" defaultRowHeight="15" x14ac:dyDescent="0.25"/>
  <cols>
    <col min="1" max="1" width="24" style="5" customWidth="1"/>
    <col min="2" max="2" width="11.5703125" style="5" customWidth="1"/>
    <col min="3" max="3" width="12.85546875" style="5" customWidth="1"/>
    <col min="4" max="4" width="13.42578125" style="5" customWidth="1"/>
    <col min="5" max="6" width="15.42578125" style="5" customWidth="1"/>
    <col min="7" max="7" width="12.5703125" style="5" customWidth="1"/>
    <col min="8" max="16384" width="11.42578125" style="5"/>
  </cols>
  <sheetData>
    <row r="2" spans="1:9" ht="17.25" x14ac:dyDescent="0.3">
      <c r="A2" s="48" t="s">
        <v>125</v>
      </c>
      <c r="B2" s="48"/>
      <c r="C2" s="48"/>
      <c r="D2" s="48"/>
      <c r="E2" s="48"/>
      <c r="F2" s="48"/>
      <c r="G2" s="48"/>
    </row>
    <row r="3" spans="1:9" ht="17.25" x14ac:dyDescent="0.3">
      <c r="A3" s="48" t="s">
        <v>126</v>
      </c>
      <c r="B3" s="48"/>
      <c r="C3" s="48"/>
      <c r="D3" s="48"/>
      <c r="E3" s="48"/>
      <c r="F3" s="48"/>
      <c r="G3" s="48"/>
    </row>
    <row r="5" spans="1:9" ht="20.25" customHeight="1" x14ac:dyDescent="0.25">
      <c r="A5" s="118" t="s">
        <v>103</v>
      </c>
      <c r="B5" s="119" t="s">
        <v>104</v>
      </c>
      <c r="C5" s="119"/>
      <c r="D5" s="119"/>
      <c r="E5" s="119"/>
      <c r="F5" s="119"/>
      <c r="G5" s="119"/>
    </row>
    <row r="6" spans="1:9" ht="19.5" customHeight="1" x14ac:dyDescent="0.25">
      <c r="A6" s="118"/>
      <c r="B6" s="20" t="s">
        <v>45</v>
      </c>
      <c r="C6" s="20" t="s">
        <v>46</v>
      </c>
      <c r="D6" s="20" t="s">
        <v>47</v>
      </c>
      <c r="E6" s="20" t="s">
        <v>48</v>
      </c>
      <c r="F6" s="20" t="s">
        <v>141</v>
      </c>
      <c r="G6" s="20" t="s">
        <v>39</v>
      </c>
    </row>
    <row r="7" spans="1:9" ht="8.25" customHeight="1" x14ac:dyDescent="0.25">
      <c r="B7" s="15"/>
      <c r="C7" s="15"/>
      <c r="D7" s="7"/>
      <c r="E7" s="15"/>
      <c r="F7" s="15"/>
      <c r="G7" s="15"/>
    </row>
    <row r="8" spans="1:9" x14ac:dyDescent="0.25">
      <c r="A8" s="64" t="s">
        <v>1</v>
      </c>
      <c r="B8" s="19">
        <v>173</v>
      </c>
      <c r="C8" s="19">
        <v>53</v>
      </c>
      <c r="D8" s="19">
        <v>0</v>
      </c>
      <c r="E8" s="19">
        <v>0</v>
      </c>
      <c r="F8" s="19">
        <v>0</v>
      </c>
      <c r="G8" s="19">
        <f>SUM(B8:F8)</f>
        <v>226</v>
      </c>
      <c r="H8" s="35" t="s">
        <v>64</v>
      </c>
    </row>
    <row r="9" spans="1:9" x14ac:dyDescent="0.25">
      <c r="A9" s="65" t="s">
        <v>2</v>
      </c>
      <c r="B9" s="6">
        <v>402</v>
      </c>
      <c r="C9" s="6">
        <v>393</v>
      </c>
      <c r="D9" s="6">
        <v>1</v>
      </c>
      <c r="E9" s="6">
        <v>0</v>
      </c>
      <c r="F9" s="6">
        <v>0</v>
      </c>
      <c r="G9" s="6">
        <f>SUM(B9:F9)</f>
        <v>796</v>
      </c>
      <c r="H9" s="35" t="s">
        <v>65</v>
      </c>
    </row>
    <row r="10" spans="1:9" x14ac:dyDescent="0.25">
      <c r="A10" s="64" t="s">
        <v>3</v>
      </c>
      <c r="B10" s="19">
        <v>242</v>
      </c>
      <c r="C10" s="19">
        <v>172</v>
      </c>
      <c r="D10" s="19">
        <v>0</v>
      </c>
      <c r="E10" s="19">
        <v>0</v>
      </c>
      <c r="F10" s="19">
        <v>0</v>
      </c>
      <c r="G10" s="19">
        <f t="shared" ref="G10:G39" si="0">SUM(B10:F10)</f>
        <v>414</v>
      </c>
      <c r="H10" s="35" t="s">
        <v>66</v>
      </c>
    </row>
    <row r="11" spans="1:9" x14ac:dyDescent="0.25">
      <c r="A11" s="65" t="s">
        <v>4</v>
      </c>
      <c r="B11" s="6">
        <v>169</v>
      </c>
      <c r="C11" s="6">
        <v>43</v>
      </c>
      <c r="D11" s="6">
        <v>0</v>
      </c>
      <c r="E11" s="6">
        <v>0</v>
      </c>
      <c r="F11" s="6">
        <v>0</v>
      </c>
      <c r="G11" s="6">
        <f t="shared" si="0"/>
        <v>212</v>
      </c>
      <c r="H11" s="35" t="s">
        <v>67</v>
      </c>
    </row>
    <row r="12" spans="1:9" x14ac:dyDescent="0.25">
      <c r="A12" s="64" t="s">
        <v>7</v>
      </c>
      <c r="B12" s="19">
        <v>660</v>
      </c>
      <c r="C12" s="19">
        <v>468</v>
      </c>
      <c r="D12" s="19">
        <v>0</v>
      </c>
      <c r="E12" s="19">
        <v>0</v>
      </c>
      <c r="F12" s="19">
        <v>0</v>
      </c>
      <c r="G12" s="19">
        <f t="shared" si="0"/>
        <v>1128</v>
      </c>
      <c r="H12" s="35" t="s">
        <v>68</v>
      </c>
    </row>
    <row r="13" spans="1:9" x14ac:dyDescent="0.25">
      <c r="A13" s="65" t="s">
        <v>8</v>
      </c>
      <c r="B13" s="6">
        <v>242</v>
      </c>
      <c r="C13" s="6">
        <v>118</v>
      </c>
      <c r="D13" s="6">
        <v>0</v>
      </c>
      <c r="E13" s="6">
        <v>0</v>
      </c>
      <c r="F13" s="6">
        <v>0</v>
      </c>
      <c r="G13" s="6">
        <f t="shared" si="0"/>
        <v>360</v>
      </c>
      <c r="H13" s="35" t="s">
        <v>69</v>
      </c>
    </row>
    <row r="14" spans="1:9" x14ac:dyDescent="0.25">
      <c r="A14" s="64" t="s">
        <v>5</v>
      </c>
      <c r="B14" s="19">
        <v>763</v>
      </c>
      <c r="C14" s="19">
        <v>98</v>
      </c>
      <c r="D14" s="19">
        <v>0</v>
      </c>
      <c r="E14" s="19">
        <v>0</v>
      </c>
      <c r="F14" s="19">
        <v>0</v>
      </c>
      <c r="G14" s="19">
        <f t="shared" si="0"/>
        <v>861</v>
      </c>
      <c r="H14" s="35" t="s">
        <v>70</v>
      </c>
    </row>
    <row r="15" spans="1:9" x14ac:dyDescent="0.25">
      <c r="A15" s="65" t="s">
        <v>6</v>
      </c>
      <c r="B15" s="6">
        <v>45</v>
      </c>
      <c r="C15" s="6">
        <v>43</v>
      </c>
      <c r="D15" s="6">
        <v>0</v>
      </c>
      <c r="E15" s="6">
        <v>0</v>
      </c>
      <c r="F15" s="6">
        <v>0</v>
      </c>
      <c r="G15" s="6">
        <f t="shared" si="0"/>
        <v>88</v>
      </c>
      <c r="H15" s="35" t="s">
        <v>71</v>
      </c>
      <c r="I15" s="21"/>
    </row>
    <row r="16" spans="1:9" x14ac:dyDescent="0.25">
      <c r="A16" s="64" t="s">
        <v>9</v>
      </c>
      <c r="B16" s="19">
        <v>15200</v>
      </c>
      <c r="C16" s="19">
        <v>1578</v>
      </c>
      <c r="D16" s="19">
        <v>4</v>
      </c>
      <c r="E16" s="19">
        <v>1</v>
      </c>
      <c r="F16" s="19">
        <v>0</v>
      </c>
      <c r="G16" s="19">
        <f t="shared" si="0"/>
        <v>16783</v>
      </c>
      <c r="H16" s="35" t="s">
        <v>72</v>
      </c>
    </row>
    <row r="17" spans="1:8" x14ac:dyDescent="0.25">
      <c r="A17" s="65" t="s">
        <v>10</v>
      </c>
      <c r="B17" s="6">
        <v>244</v>
      </c>
      <c r="C17" s="6">
        <v>14</v>
      </c>
      <c r="D17" s="6">
        <v>0</v>
      </c>
      <c r="E17" s="6">
        <v>0</v>
      </c>
      <c r="F17" s="6">
        <v>0</v>
      </c>
      <c r="G17" s="6">
        <f t="shared" si="0"/>
        <v>258</v>
      </c>
      <c r="H17" s="35" t="s">
        <v>73</v>
      </c>
    </row>
    <row r="18" spans="1:8" x14ac:dyDescent="0.25">
      <c r="A18" s="64" t="s">
        <v>33</v>
      </c>
      <c r="B18" s="19">
        <v>2548</v>
      </c>
      <c r="C18" s="19">
        <v>129</v>
      </c>
      <c r="D18" s="19">
        <v>2</v>
      </c>
      <c r="E18" s="19">
        <v>0</v>
      </c>
      <c r="F18" s="19">
        <v>0</v>
      </c>
      <c r="G18" s="19">
        <f t="shared" si="0"/>
        <v>2679</v>
      </c>
      <c r="H18" s="35" t="s">
        <v>74</v>
      </c>
    </row>
    <row r="19" spans="1:8" x14ac:dyDescent="0.25">
      <c r="A19" s="65" t="s">
        <v>11</v>
      </c>
      <c r="B19" s="6">
        <v>2792</v>
      </c>
      <c r="C19" s="6">
        <v>62</v>
      </c>
      <c r="D19" s="6">
        <v>8</v>
      </c>
      <c r="E19" s="6">
        <v>0</v>
      </c>
      <c r="F19" s="6">
        <v>0</v>
      </c>
      <c r="G19" s="6">
        <f t="shared" si="0"/>
        <v>2862</v>
      </c>
      <c r="H19" s="35" t="s">
        <v>75</v>
      </c>
    </row>
    <row r="20" spans="1:8" x14ac:dyDescent="0.25">
      <c r="A20" s="64" t="s">
        <v>12</v>
      </c>
      <c r="B20" s="19">
        <v>154</v>
      </c>
      <c r="C20" s="19">
        <v>171</v>
      </c>
      <c r="D20" s="19">
        <v>0</v>
      </c>
      <c r="E20" s="19">
        <v>0</v>
      </c>
      <c r="F20" s="19">
        <v>0</v>
      </c>
      <c r="G20" s="19">
        <f t="shared" si="0"/>
        <v>325</v>
      </c>
      <c r="H20" s="35" t="s">
        <v>76</v>
      </c>
    </row>
    <row r="21" spans="1:8" x14ac:dyDescent="0.25">
      <c r="A21" s="65" t="s">
        <v>13</v>
      </c>
      <c r="B21" s="6">
        <v>910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910</v>
      </c>
      <c r="H21" s="35" t="s">
        <v>77</v>
      </c>
    </row>
    <row r="22" spans="1:8" x14ac:dyDescent="0.25">
      <c r="A22" s="64" t="s">
        <v>14</v>
      </c>
      <c r="B22" s="19">
        <v>2114</v>
      </c>
      <c r="C22" s="19">
        <v>965</v>
      </c>
      <c r="D22" s="19">
        <v>0</v>
      </c>
      <c r="E22" s="19">
        <v>1</v>
      </c>
      <c r="F22" s="19">
        <v>0</v>
      </c>
      <c r="G22" s="19">
        <f t="shared" si="0"/>
        <v>3080</v>
      </c>
      <c r="H22" s="35" t="s">
        <v>78</v>
      </c>
    </row>
    <row r="23" spans="1:8" x14ac:dyDescent="0.25">
      <c r="A23" s="65" t="s">
        <v>15</v>
      </c>
      <c r="B23" s="6">
        <v>1142</v>
      </c>
      <c r="C23" s="6">
        <v>87</v>
      </c>
      <c r="D23" s="6">
        <v>0</v>
      </c>
      <c r="E23" s="6">
        <v>0</v>
      </c>
      <c r="F23" s="6">
        <v>0</v>
      </c>
      <c r="G23" s="6">
        <f t="shared" si="0"/>
        <v>1229</v>
      </c>
      <c r="H23" s="35" t="s">
        <v>79</v>
      </c>
    </row>
    <row r="24" spans="1:8" x14ac:dyDescent="0.25">
      <c r="A24" s="64" t="s">
        <v>16</v>
      </c>
      <c r="B24" s="19">
        <v>572</v>
      </c>
      <c r="C24" s="19">
        <v>19</v>
      </c>
      <c r="D24" s="19">
        <v>0</v>
      </c>
      <c r="E24" s="19">
        <v>0</v>
      </c>
      <c r="F24" s="19">
        <v>0</v>
      </c>
      <c r="G24" s="19">
        <f t="shared" si="0"/>
        <v>591</v>
      </c>
      <c r="H24" s="35" t="s">
        <v>80</v>
      </c>
    </row>
    <row r="25" spans="1:8" x14ac:dyDescent="0.25">
      <c r="A25" s="65" t="s">
        <v>17</v>
      </c>
      <c r="B25" s="6">
        <v>247</v>
      </c>
      <c r="C25" s="6">
        <v>21</v>
      </c>
      <c r="D25" s="6">
        <v>0</v>
      </c>
      <c r="E25" s="6">
        <v>0</v>
      </c>
      <c r="F25" s="6">
        <v>0</v>
      </c>
      <c r="G25" s="6">
        <f t="shared" si="0"/>
        <v>268</v>
      </c>
      <c r="H25" s="35" t="s">
        <v>81</v>
      </c>
    </row>
    <row r="26" spans="1:8" x14ac:dyDescent="0.25">
      <c r="A26" s="64" t="s">
        <v>18</v>
      </c>
      <c r="B26" s="19">
        <v>962</v>
      </c>
      <c r="C26" s="19">
        <v>878</v>
      </c>
      <c r="D26" s="19">
        <v>0</v>
      </c>
      <c r="E26" s="19">
        <v>0</v>
      </c>
      <c r="F26" s="19">
        <v>1</v>
      </c>
      <c r="G26" s="19">
        <f t="shared" si="0"/>
        <v>1841</v>
      </c>
      <c r="H26" s="35" t="s">
        <v>82</v>
      </c>
    </row>
    <row r="27" spans="1:8" x14ac:dyDescent="0.25">
      <c r="A27" s="65" t="s">
        <v>19</v>
      </c>
      <c r="B27" s="6">
        <v>853</v>
      </c>
      <c r="C27" s="6">
        <v>103</v>
      </c>
      <c r="D27" s="6">
        <v>1</v>
      </c>
      <c r="E27" s="6">
        <v>0</v>
      </c>
      <c r="F27" s="6">
        <v>0</v>
      </c>
      <c r="G27" s="6">
        <f t="shared" si="0"/>
        <v>957</v>
      </c>
      <c r="H27" s="35" t="s">
        <v>83</v>
      </c>
    </row>
    <row r="28" spans="1:8" x14ac:dyDescent="0.25">
      <c r="A28" s="64" t="s">
        <v>20</v>
      </c>
      <c r="B28" s="19">
        <v>1953</v>
      </c>
      <c r="C28" s="19">
        <v>54</v>
      </c>
      <c r="D28" s="19">
        <v>1</v>
      </c>
      <c r="E28" s="19">
        <v>0</v>
      </c>
      <c r="F28" s="19">
        <v>0</v>
      </c>
      <c r="G28" s="19">
        <f t="shared" si="0"/>
        <v>2008</v>
      </c>
      <c r="H28" s="35" t="s">
        <v>89</v>
      </c>
    </row>
    <row r="29" spans="1:8" x14ac:dyDescent="0.25">
      <c r="A29" s="65" t="s">
        <v>21</v>
      </c>
      <c r="B29" s="6">
        <v>2698</v>
      </c>
      <c r="C29" s="6">
        <v>38</v>
      </c>
      <c r="D29" s="6">
        <v>0</v>
      </c>
      <c r="E29" s="6">
        <v>1</v>
      </c>
      <c r="F29" s="6">
        <v>0</v>
      </c>
      <c r="G29" s="6">
        <f t="shared" si="0"/>
        <v>2737</v>
      </c>
      <c r="H29" s="35" t="s">
        <v>84</v>
      </c>
    </row>
    <row r="30" spans="1:8" x14ac:dyDescent="0.25">
      <c r="A30" s="64" t="s">
        <v>22</v>
      </c>
      <c r="B30" s="19">
        <v>162</v>
      </c>
      <c r="C30" s="19">
        <v>328</v>
      </c>
      <c r="D30" s="19">
        <v>0</v>
      </c>
      <c r="E30" s="19">
        <v>1</v>
      </c>
      <c r="F30" s="19">
        <v>0</v>
      </c>
      <c r="G30" s="19">
        <f t="shared" si="0"/>
        <v>491</v>
      </c>
      <c r="H30" s="35" t="s">
        <v>85</v>
      </c>
    </row>
    <row r="31" spans="1:8" x14ac:dyDescent="0.25">
      <c r="A31" s="65" t="s">
        <v>23</v>
      </c>
      <c r="B31" s="6">
        <v>761</v>
      </c>
      <c r="C31" s="6">
        <v>26</v>
      </c>
      <c r="D31" s="6">
        <v>0</v>
      </c>
      <c r="E31" s="6">
        <v>0</v>
      </c>
      <c r="F31" s="6">
        <v>0</v>
      </c>
      <c r="G31" s="6">
        <f t="shared" si="0"/>
        <v>787</v>
      </c>
      <c r="H31" s="35" t="s">
        <v>86</v>
      </c>
    </row>
    <row r="32" spans="1:8" x14ac:dyDescent="0.25">
      <c r="A32" s="64" t="s">
        <v>24</v>
      </c>
      <c r="B32" s="19">
        <v>786</v>
      </c>
      <c r="C32" s="19">
        <v>196</v>
      </c>
      <c r="D32" s="19">
        <v>0</v>
      </c>
      <c r="E32" s="19">
        <v>0</v>
      </c>
      <c r="F32" s="19">
        <v>0</v>
      </c>
      <c r="G32" s="19">
        <f t="shared" si="0"/>
        <v>982</v>
      </c>
      <c r="H32" s="35" t="s">
        <v>87</v>
      </c>
    </row>
    <row r="33" spans="1:8" x14ac:dyDescent="0.25">
      <c r="A33" s="65" t="s">
        <v>25</v>
      </c>
      <c r="B33" s="6">
        <v>475</v>
      </c>
      <c r="C33" s="6">
        <v>87</v>
      </c>
      <c r="D33" s="6">
        <v>0</v>
      </c>
      <c r="E33" s="6">
        <v>0</v>
      </c>
      <c r="F33" s="6">
        <v>0</v>
      </c>
      <c r="G33" s="6">
        <f t="shared" si="0"/>
        <v>562</v>
      </c>
      <c r="H33" s="35" t="s">
        <v>88</v>
      </c>
    </row>
    <row r="34" spans="1:8" x14ac:dyDescent="0.25">
      <c r="A34" s="64" t="s">
        <v>26</v>
      </c>
      <c r="B34" s="19">
        <v>593</v>
      </c>
      <c r="C34" s="19">
        <v>75</v>
      </c>
      <c r="D34" s="19">
        <v>0</v>
      </c>
      <c r="E34" s="19">
        <v>0</v>
      </c>
      <c r="F34" s="19">
        <v>0</v>
      </c>
      <c r="G34" s="19">
        <f t="shared" si="0"/>
        <v>668</v>
      </c>
      <c r="H34" s="35" t="s">
        <v>90</v>
      </c>
    </row>
    <row r="35" spans="1:8" x14ac:dyDescent="0.25">
      <c r="A35" s="65" t="s">
        <v>27</v>
      </c>
      <c r="B35" s="6">
        <v>811</v>
      </c>
      <c r="C35" s="6">
        <v>88</v>
      </c>
      <c r="D35" s="6">
        <v>0</v>
      </c>
      <c r="E35" s="6">
        <v>0</v>
      </c>
      <c r="F35" s="6">
        <v>0</v>
      </c>
      <c r="G35" s="6">
        <f t="shared" si="0"/>
        <v>899</v>
      </c>
      <c r="H35" s="35" t="s">
        <v>91</v>
      </c>
    </row>
    <row r="36" spans="1:8" x14ac:dyDescent="0.25">
      <c r="A36" s="64" t="s">
        <v>28</v>
      </c>
      <c r="B36" s="19">
        <v>1102</v>
      </c>
      <c r="C36" s="19">
        <v>7</v>
      </c>
      <c r="D36" s="19">
        <v>0</v>
      </c>
      <c r="E36" s="19">
        <v>0</v>
      </c>
      <c r="F36" s="19">
        <v>0</v>
      </c>
      <c r="G36" s="19">
        <f t="shared" si="0"/>
        <v>1109</v>
      </c>
      <c r="H36" s="35" t="s">
        <v>92</v>
      </c>
    </row>
    <row r="37" spans="1:8" x14ac:dyDescent="0.25">
      <c r="A37" s="65" t="s">
        <v>29</v>
      </c>
      <c r="B37" s="6">
        <v>2178</v>
      </c>
      <c r="C37" s="6">
        <v>75</v>
      </c>
      <c r="D37" s="6">
        <v>2</v>
      </c>
      <c r="E37" s="6">
        <v>0</v>
      </c>
      <c r="F37" s="6">
        <v>0</v>
      </c>
      <c r="G37" s="6">
        <f t="shared" si="0"/>
        <v>2255</v>
      </c>
      <c r="H37" s="35" t="s">
        <v>93</v>
      </c>
    </row>
    <row r="38" spans="1:8" x14ac:dyDescent="0.25">
      <c r="A38" s="64" t="s">
        <v>30</v>
      </c>
      <c r="B38" s="19">
        <v>401</v>
      </c>
      <c r="C38" s="19">
        <v>80</v>
      </c>
      <c r="D38" s="19">
        <v>0</v>
      </c>
      <c r="E38" s="19">
        <v>0</v>
      </c>
      <c r="F38" s="19">
        <v>0</v>
      </c>
      <c r="G38" s="19">
        <f t="shared" si="0"/>
        <v>481</v>
      </c>
      <c r="H38" s="35" t="s">
        <v>94</v>
      </c>
    </row>
    <row r="39" spans="1:8" x14ac:dyDescent="0.25">
      <c r="A39" s="65" t="s">
        <v>31</v>
      </c>
      <c r="B39" s="6">
        <v>110</v>
      </c>
      <c r="C39" s="6">
        <v>24</v>
      </c>
      <c r="D39" s="6">
        <v>0</v>
      </c>
      <c r="E39" s="6">
        <v>0</v>
      </c>
      <c r="F39" s="6">
        <v>0</v>
      </c>
      <c r="G39" s="6">
        <f t="shared" si="0"/>
        <v>134</v>
      </c>
      <c r="H39" s="35" t="s">
        <v>95</v>
      </c>
    </row>
    <row r="40" spans="1:8" ht="8.25" customHeight="1" x14ac:dyDescent="0.25">
      <c r="B40" s="6"/>
      <c r="C40" s="6"/>
      <c r="D40" s="6"/>
      <c r="E40" s="6"/>
      <c r="F40" s="6"/>
      <c r="G40" s="6"/>
    </row>
    <row r="41" spans="1:8" ht="20.25" customHeight="1" x14ac:dyDescent="0.25">
      <c r="A41" s="3" t="s">
        <v>39</v>
      </c>
      <c r="B41" s="26">
        <f t="shared" ref="B41:G41" si="1">SUM(B8:B39)</f>
        <v>42464</v>
      </c>
      <c r="C41" s="26">
        <f t="shared" si="1"/>
        <v>6493</v>
      </c>
      <c r="D41" s="26">
        <f t="shared" si="1"/>
        <v>19</v>
      </c>
      <c r="E41" s="26">
        <f t="shared" si="1"/>
        <v>4</v>
      </c>
      <c r="F41" s="26">
        <f t="shared" si="1"/>
        <v>1</v>
      </c>
      <c r="G41" s="26">
        <f t="shared" si="1"/>
        <v>48981</v>
      </c>
    </row>
  </sheetData>
  <mergeCells count="2">
    <mergeCell ref="A5:A6"/>
    <mergeCell ref="B5:G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zoomScaleNormal="100" workbookViewId="0">
      <selection activeCell="G65" sqref="G65"/>
    </sheetView>
  </sheetViews>
  <sheetFormatPr baseColWidth="10" defaultColWidth="11.42578125" defaultRowHeight="15" x14ac:dyDescent="0.25"/>
  <cols>
    <col min="1" max="1" width="22.28515625" style="5" customWidth="1"/>
    <col min="2" max="2" width="11.42578125" style="5" customWidth="1"/>
    <col min="3" max="3" width="12.140625" style="5" customWidth="1"/>
    <col min="4" max="4" width="12" style="5" customWidth="1"/>
    <col min="5" max="5" width="9.140625" style="5" customWidth="1"/>
    <col min="6" max="6" width="11.7109375" style="5" customWidth="1"/>
    <col min="7" max="7" width="9.28515625" style="5" customWidth="1"/>
    <col min="8" max="8" width="11.42578125" style="5"/>
    <col min="9" max="9" width="24.85546875" style="5" customWidth="1"/>
    <col min="10" max="16384" width="11.42578125" style="5"/>
  </cols>
  <sheetData>
    <row r="2" spans="1:11" ht="19.5" customHeight="1" x14ac:dyDescent="0.25">
      <c r="A2" s="120" t="s">
        <v>127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9.5" customHeight="1" x14ac:dyDescent="0.25">
      <c r="A3" s="121" t="s">
        <v>128</v>
      </c>
      <c r="B3" s="121"/>
      <c r="C3" s="121"/>
      <c r="D3" s="121"/>
      <c r="E3" s="77"/>
      <c r="F3" s="77"/>
      <c r="G3" s="77"/>
      <c r="H3" s="77"/>
      <c r="I3" s="77"/>
      <c r="J3" s="77"/>
      <c r="K3" s="77"/>
    </row>
    <row r="5" spans="1:11" ht="37.5" customHeight="1" x14ac:dyDescent="0.25">
      <c r="A5" s="62" t="s">
        <v>103</v>
      </c>
      <c r="B5" s="25" t="s">
        <v>42</v>
      </c>
      <c r="C5" s="25" t="s">
        <v>41</v>
      </c>
      <c r="D5" s="25" t="s">
        <v>43</v>
      </c>
      <c r="E5" s="25" t="s">
        <v>44</v>
      </c>
      <c r="F5" s="25" t="s">
        <v>49</v>
      </c>
      <c r="G5" s="86" t="s">
        <v>39</v>
      </c>
    </row>
    <row r="6" spans="1:11" ht="9" customHeight="1" x14ac:dyDescent="0.25"/>
    <row r="7" spans="1:11" x14ac:dyDescent="0.25">
      <c r="A7" s="64" t="s">
        <v>1</v>
      </c>
      <c r="B7" s="19">
        <v>172</v>
      </c>
      <c r="C7" s="19">
        <v>51</v>
      </c>
      <c r="D7" s="19">
        <v>3</v>
      </c>
      <c r="E7" s="19">
        <v>0</v>
      </c>
      <c r="F7" s="19">
        <v>0</v>
      </c>
      <c r="G7" s="19">
        <f t="shared" ref="G7:G38" si="0">B7+C7+D7+E7+F7</f>
        <v>226</v>
      </c>
      <c r="H7" s="35" t="s">
        <v>64</v>
      </c>
      <c r="J7" s="17"/>
    </row>
    <row r="8" spans="1:11" x14ac:dyDescent="0.25">
      <c r="A8" s="65" t="s">
        <v>2</v>
      </c>
      <c r="B8" s="6">
        <v>465</v>
      </c>
      <c r="C8" s="6">
        <v>208</v>
      </c>
      <c r="D8" s="6">
        <v>98</v>
      </c>
      <c r="E8" s="6">
        <v>25</v>
      </c>
      <c r="F8" s="6">
        <v>0</v>
      </c>
      <c r="G8" s="31">
        <f t="shared" si="0"/>
        <v>796</v>
      </c>
      <c r="H8" s="35" t="s">
        <v>65</v>
      </c>
      <c r="J8" s="16"/>
    </row>
    <row r="9" spans="1:11" x14ac:dyDescent="0.25">
      <c r="A9" s="64" t="s">
        <v>3</v>
      </c>
      <c r="B9" s="19">
        <v>221</v>
      </c>
      <c r="C9" s="19">
        <v>47</v>
      </c>
      <c r="D9" s="19">
        <v>146</v>
      </c>
      <c r="E9" s="19">
        <v>0</v>
      </c>
      <c r="F9" s="19">
        <v>0</v>
      </c>
      <c r="G9" s="19">
        <f t="shared" si="0"/>
        <v>414</v>
      </c>
      <c r="H9" s="35" t="s">
        <v>66</v>
      </c>
      <c r="J9" s="17"/>
    </row>
    <row r="10" spans="1:11" x14ac:dyDescent="0.25">
      <c r="A10" s="65" t="s">
        <v>4</v>
      </c>
      <c r="B10" s="6">
        <v>160</v>
      </c>
      <c r="C10" s="6">
        <v>30</v>
      </c>
      <c r="D10" s="6">
        <v>22</v>
      </c>
      <c r="E10" s="6">
        <v>0</v>
      </c>
      <c r="F10" s="6">
        <v>0</v>
      </c>
      <c r="G10" s="31">
        <f t="shared" si="0"/>
        <v>212</v>
      </c>
      <c r="H10" s="35" t="s">
        <v>67</v>
      </c>
      <c r="I10" s="16"/>
    </row>
    <row r="11" spans="1:11" x14ac:dyDescent="0.25">
      <c r="A11" s="64" t="s">
        <v>7</v>
      </c>
      <c r="B11" s="19">
        <v>638</v>
      </c>
      <c r="C11" s="19">
        <v>123</v>
      </c>
      <c r="D11" s="19">
        <v>252</v>
      </c>
      <c r="E11" s="19">
        <v>23</v>
      </c>
      <c r="F11" s="19">
        <v>92</v>
      </c>
      <c r="G11" s="19">
        <f t="shared" si="0"/>
        <v>1128</v>
      </c>
      <c r="H11" s="35" t="s">
        <v>68</v>
      </c>
      <c r="I11" s="17"/>
    </row>
    <row r="12" spans="1:11" x14ac:dyDescent="0.25">
      <c r="A12" s="65" t="s">
        <v>8</v>
      </c>
      <c r="B12" s="6">
        <v>252</v>
      </c>
      <c r="C12" s="6">
        <v>90</v>
      </c>
      <c r="D12" s="6">
        <v>18</v>
      </c>
      <c r="E12" s="6">
        <v>0</v>
      </c>
      <c r="F12" s="6">
        <v>0</v>
      </c>
      <c r="G12" s="31">
        <f t="shared" si="0"/>
        <v>360</v>
      </c>
      <c r="H12" s="35" t="s">
        <v>69</v>
      </c>
      <c r="I12" s="16"/>
    </row>
    <row r="13" spans="1:11" x14ac:dyDescent="0.25">
      <c r="A13" s="64" t="s">
        <v>5</v>
      </c>
      <c r="B13" s="19">
        <v>763</v>
      </c>
      <c r="C13" s="19">
        <v>91</v>
      </c>
      <c r="D13" s="19">
        <v>7</v>
      </c>
      <c r="E13" s="19">
        <v>0</v>
      </c>
      <c r="F13" s="19">
        <v>0</v>
      </c>
      <c r="G13" s="19">
        <f t="shared" si="0"/>
        <v>861</v>
      </c>
      <c r="H13" s="35" t="s">
        <v>70</v>
      </c>
      <c r="I13" s="17"/>
    </row>
    <row r="14" spans="1:11" x14ac:dyDescent="0.25">
      <c r="A14" s="65" t="s">
        <v>6</v>
      </c>
      <c r="B14" s="6">
        <v>45</v>
      </c>
      <c r="C14" s="6">
        <v>33</v>
      </c>
      <c r="D14" s="6">
        <v>10</v>
      </c>
      <c r="E14" s="6">
        <v>0</v>
      </c>
      <c r="F14" s="6">
        <v>0</v>
      </c>
      <c r="G14" s="31">
        <f t="shared" si="0"/>
        <v>88</v>
      </c>
      <c r="H14" s="35" t="s">
        <v>71</v>
      </c>
      <c r="I14" s="16"/>
    </row>
    <row r="15" spans="1:11" x14ac:dyDescent="0.25">
      <c r="A15" s="64" t="s">
        <v>9</v>
      </c>
      <c r="B15" s="19">
        <v>15032</v>
      </c>
      <c r="C15" s="19">
        <v>1281</v>
      </c>
      <c r="D15" s="19">
        <v>394</v>
      </c>
      <c r="E15" s="19">
        <v>1</v>
      </c>
      <c r="F15" s="19">
        <v>75</v>
      </c>
      <c r="G15" s="19">
        <f t="shared" si="0"/>
        <v>16783</v>
      </c>
      <c r="H15" s="35" t="s">
        <v>72</v>
      </c>
      <c r="J15" s="17"/>
    </row>
    <row r="16" spans="1:11" x14ac:dyDescent="0.25">
      <c r="A16" s="65" t="s">
        <v>10</v>
      </c>
      <c r="B16" s="6">
        <v>243</v>
      </c>
      <c r="C16" s="6">
        <v>10</v>
      </c>
      <c r="D16" s="6">
        <v>5</v>
      </c>
      <c r="E16" s="6">
        <v>0</v>
      </c>
      <c r="F16" s="6">
        <v>0</v>
      </c>
      <c r="G16" s="31">
        <f t="shared" si="0"/>
        <v>258</v>
      </c>
      <c r="H16" s="35" t="s">
        <v>73</v>
      </c>
      <c r="J16" s="16"/>
    </row>
    <row r="17" spans="1:10" x14ac:dyDescent="0.25">
      <c r="A17" s="64" t="s">
        <v>33</v>
      </c>
      <c r="B17" s="19">
        <v>2484</v>
      </c>
      <c r="C17" s="19">
        <v>122</v>
      </c>
      <c r="D17" s="19">
        <v>65</v>
      </c>
      <c r="E17" s="19">
        <v>4</v>
      </c>
      <c r="F17" s="19">
        <v>4</v>
      </c>
      <c r="G17" s="19">
        <f t="shared" si="0"/>
        <v>2679</v>
      </c>
      <c r="H17" s="35" t="s">
        <v>74</v>
      </c>
      <c r="J17" s="17"/>
    </row>
    <row r="18" spans="1:10" x14ac:dyDescent="0.25">
      <c r="A18" s="65" t="s">
        <v>11</v>
      </c>
      <c r="B18" s="6">
        <v>2800</v>
      </c>
      <c r="C18" s="6">
        <v>47</v>
      </c>
      <c r="D18" s="6">
        <v>15</v>
      </c>
      <c r="E18" s="6">
        <v>0</v>
      </c>
      <c r="F18" s="6">
        <v>0</v>
      </c>
      <c r="G18" s="31">
        <f t="shared" si="0"/>
        <v>2862</v>
      </c>
      <c r="H18" s="35" t="s">
        <v>75</v>
      </c>
      <c r="J18" s="16"/>
    </row>
    <row r="19" spans="1:10" x14ac:dyDescent="0.25">
      <c r="A19" s="64" t="s">
        <v>12</v>
      </c>
      <c r="B19" s="19">
        <v>141</v>
      </c>
      <c r="C19" s="19">
        <v>120</v>
      </c>
      <c r="D19" s="19">
        <v>61</v>
      </c>
      <c r="E19" s="19">
        <v>0</v>
      </c>
      <c r="F19" s="19">
        <v>3</v>
      </c>
      <c r="G19" s="19">
        <f t="shared" si="0"/>
        <v>325</v>
      </c>
      <c r="H19" s="35" t="s">
        <v>76</v>
      </c>
      <c r="J19" s="17"/>
    </row>
    <row r="20" spans="1:10" x14ac:dyDescent="0.25">
      <c r="A20" s="65" t="s">
        <v>13</v>
      </c>
      <c r="B20" s="6">
        <v>910</v>
      </c>
      <c r="C20" s="6">
        <v>0</v>
      </c>
      <c r="D20" s="6">
        <v>0</v>
      </c>
      <c r="E20" s="6">
        <v>0</v>
      </c>
      <c r="F20" s="6">
        <v>0</v>
      </c>
      <c r="G20" s="31">
        <f t="shared" si="0"/>
        <v>910</v>
      </c>
      <c r="H20" s="35" t="s">
        <v>77</v>
      </c>
      <c r="J20" s="16"/>
    </row>
    <row r="21" spans="1:10" x14ac:dyDescent="0.25">
      <c r="A21" s="64" t="s">
        <v>14</v>
      </c>
      <c r="B21" s="19">
        <v>2101</v>
      </c>
      <c r="C21" s="19">
        <v>759</v>
      </c>
      <c r="D21" s="19">
        <v>210</v>
      </c>
      <c r="E21" s="19">
        <v>2</v>
      </c>
      <c r="F21" s="19">
        <v>8</v>
      </c>
      <c r="G21" s="19">
        <f t="shared" si="0"/>
        <v>3080</v>
      </c>
      <c r="H21" s="35" t="s">
        <v>78</v>
      </c>
      <c r="J21" s="17"/>
    </row>
    <row r="22" spans="1:10" x14ac:dyDescent="0.25">
      <c r="A22" s="65" t="s">
        <v>15</v>
      </c>
      <c r="B22" s="6">
        <v>1150</v>
      </c>
      <c r="C22" s="6">
        <v>76</v>
      </c>
      <c r="D22" s="6">
        <v>3</v>
      </c>
      <c r="E22" s="6">
        <v>0</v>
      </c>
      <c r="F22" s="6">
        <v>0</v>
      </c>
      <c r="G22" s="31">
        <f t="shared" si="0"/>
        <v>1229</v>
      </c>
      <c r="H22" s="35" t="s">
        <v>79</v>
      </c>
      <c r="J22" s="16"/>
    </row>
    <row r="23" spans="1:10" x14ac:dyDescent="0.25">
      <c r="A23" s="64" t="s">
        <v>16</v>
      </c>
      <c r="B23" s="19">
        <v>569</v>
      </c>
      <c r="C23" s="19">
        <v>14</v>
      </c>
      <c r="D23" s="19">
        <v>5</v>
      </c>
      <c r="E23" s="19">
        <v>3</v>
      </c>
      <c r="F23" s="19">
        <v>0</v>
      </c>
      <c r="G23" s="19">
        <f t="shared" si="0"/>
        <v>591</v>
      </c>
      <c r="H23" s="35" t="s">
        <v>80</v>
      </c>
      <c r="J23" s="17"/>
    </row>
    <row r="24" spans="1:10" x14ac:dyDescent="0.25">
      <c r="A24" s="65" t="s">
        <v>17</v>
      </c>
      <c r="B24" s="6">
        <v>246</v>
      </c>
      <c r="C24" s="6">
        <v>22</v>
      </c>
      <c r="D24" s="6">
        <v>0</v>
      </c>
      <c r="E24" s="6">
        <v>0</v>
      </c>
      <c r="F24" s="6">
        <v>0</v>
      </c>
      <c r="G24" s="31">
        <f t="shared" si="0"/>
        <v>268</v>
      </c>
      <c r="H24" s="35" t="s">
        <v>81</v>
      </c>
      <c r="J24" s="16"/>
    </row>
    <row r="25" spans="1:10" x14ac:dyDescent="0.25">
      <c r="A25" s="64" t="s">
        <v>18</v>
      </c>
      <c r="B25" s="19">
        <v>959</v>
      </c>
      <c r="C25" s="19">
        <v>818</v>
      </c>
      <c r="D25" s="19">
        <v>64</v>
      </c>
      <c r="E25" s="19">
        <v>0</v>
      </c>
      <c r="F25" s="19">
        <v>0</v>
      </c>
      <c r="G25" s="19">
        <f t="shared" si="0"/>
        <v>1841</v>
      </c>
      <c r="H25" s="35" t="s">
        <v>82</v>
      </c>
      <c r="J25" s="17"/>
    </row>
    <row r="26" spans="1:10" x14ac:dyDescent="0.25">
      <c r="A26" s="65" t="s">
        <v>19</v>
      </c>
      <c r="B26" s="6">
        <v>840</v>
      </c>
      <c r="C26" s="6">
        <v>39</v>
      </c>
      <c r="D26" s="6">
        <v>45</v>
      </c>
      <c r="E26" s="6">
        <v>0</v>
      </c>
      <c r="F26" s="6">
        <v>33</v>
      </c>
      <c r="G26" s="31">
        <f t="shared" si="0"/>
        <v>957</v>
      </c>
      <c r="H26" s="35" t="s">
        <v>83</v>
      </c>
      <c r="J26" s="16"/>
    </row>
    <row r="27" spans="1:10" x14ac:dyDescent="0.25">
      <c r="A27" s="64" t="s">
        <v>20</v>
      </c>
      <c r="B27" s="19">
        <v>1953</v>
      </c>
      <c r="C27" s="19">
        <v>44</v>
      </c>
      <c r="D27" s="19">
        <v>8</v>
      </c>
      <c r="E27" s="19">
        <v>0</v>
      </c>
      <c r="F27" s="19">
        <v>3</v>
      </c>
      <c r="G27" s="19">
        <f t="shared" si="0"/>
        <v>2008</v>
      </c>
      <c r="H27" s="35" t="s">
        <v>89</v>
      </c>
      <c r="J27" s="17"/>
    </row>
    <row r="28" spans="1:10" x14ac:dyDescent="0.25">
      <c r="A28" s="65" t="s">
        <v>21</v>
      </c>
      <c r="B28" s="6">
        <v>2695</v>
      </c>
      <c r="C28" s="6">
        <v>37</v>
      </c>
      <c r="D28" s="6">
        <v>5</v>
      </c>
      <c r="E28" s="6">
        <v>0</v>
      </c>
      <c r="F28" s="6">
        <v>0</v>
      </c>
      <c r="G28" s="31">
        <f t="shared" si="0"/>
        <v>2737</v>
      </c>
      <c r="H28" s="35" t="s">
        <v>84</v>
      </c>
      <c r="J28" s="16"/>
    </row>
    <row r="29" spans="1:10" x14ac:dyDescent="0.25">
      <c r="A29" s="64" t="s">
        <v>22</v>
      </c>
      <c r="B29" s="19">
        <v>50</v>
      </c>
      <c r="C29" s="19">
        <v>150</v>
      </c>
      <c r="D29" s="19">
        <v>280</v>
      </c>
      <c r="E29" s="19">
        <v>0</v>
      </c>
      <c r="F29" s="19">
        <v>11</v>
      </c>
      <c r="G29" s="19">
        <f t="shared" si="0"/>
        <v>491</v>
      </c>
      <c r="H29" s="35" t="s">
        <v>85</v>
      </c>
      <c r="J29" s="17"/>
    </row>
    <row r="30" spans="1:10" x14ac:dyDescent="0.25">
      <c r="A30" s="65" t="s">
        <v>23</v>
      </c>
      <c r="B30" s="6">
        <v>761</v>
      </c>
      <c r="C30" s="6">
        <v>22</v>
      </c>
      <c r="D30" s="6">
        <v>4</v>
      </c>
      <c r="E30" s="6">
        <v>0</v>
      </c>
      <c r="F30" s="6">
        <v>0</v>
      </c>
      <c r="G30" s="31">
        <f t="shared" si="0"/>
        <v>787</v>
      </c>
      <c r="H30" s="35" t="s">
        <v>86</v>
      </c>
      <c r="J30" s="16"/>
    </row>
    <row r="31" spans="1:10" x14ac:dyDescent="0.25">
      <c r="A31" s="64" t="s">
        <v>24</v>
      </c>
      <c r="B31" s="19">
        <v>777</v>
      </c>
      <c r="C31" s="19">
        <v>168</v>
      </c>
      <c r="D31" s="19">
        <v>37</v>
      </c>
      <c r="E31" s="19">
        <v>0</v>
      </c>
      <c r="F31" s="19">
        <v>0</v>
      </c>
      <c r="G31" s="19">
        <f t="shared" si="0"/>
        <v>982</v>
      </c>
      <c r="H31" s="35" t="s">
        <v>87</v>
      </c>
      <c r="J31" s="17"/>
    </row>
    <row r="32" spans="1:10" x14ac:dyDescent="0.25">
      <c r="A32" s="65" t="s">
        <v>25</v>
      </c>
      <c r="B32" s="6">
        <v>466</v>
      </c>
      <c r="C32" s="6">
        <v>71</v>
      </c>
      <c r="D32" s="6">
        <v>25</v>
      </c>
      <c r="E32" s="6">
        <v>0</v>
      </c>
      <c r="F32" s="6">
        <v>0</v>
      </c>
      <c r="G32" s="31">
        <f t="shared" si="0"/>
        <v>562</v>
      </c>
      <c r="H32" s="35" t="s">
        <v>88</v>
      </c>
      <c r="J32" s="16"/>
    </row>
    <row r="33" spans="1:10" x14ac:dyDescent="0.25">
      <c r="A33" s="64" t="s">
        <v>26</v>
      </c>
      <c r="B33" s="19">
        <v>596</v>
      </c>
      <c r="C33" s="19">
        <v>59</v>
      </c>
      <c r="D33" s="19">
        <v>3</v>
      </c>
      <c r="E33" s="19">
        <v>0</v>
      </c>
      <c r="F33" s="19">
        <v>10</v>
      </c>
      <c r="G33" s="19">
        <f t="shared" si="0"/>
        <v>668</v>
      </c>
      <c r="H33" s="35" t="s">
        <v>90</v>
      </c>
      <c r="J33" s="17"/>
    </row>
    <row r="34" spans="1:10" x14ac:dyDescent="0.25">
      <c r="A34" s="65" t="s">
        <v>27</v>
      </c>
      <c r="B34" s="6">
        <v>811</v>
      </c>
      <c r="C34" s="6">
        <v>81</v>
      </c>
      <c r="D34" s="6">
        <v>7</v>
      </c>
      <c r="E34" s="6">
        <v>0</v>
      </c>
      <c r="F34" s="6">
        <v>0</v>
      </c>
      <c r="G34" s="31">
        <f t="shared" si="0"/>
        <v>899</v>
      </c>
      <c r="H34" s="35" t="s">
        <v>91</v>
      </c>
      <c r="J34" s="16"/>
    </row>
    <row r="35" spans="1:10" x14ac:dyDescent="0.25">
      <c r="A35" s="64" t="s">
        <v>28</v>
      </c>
      <c r="B35" s="19">
        <v>1090</v>
      </c>
      <c r="C35" s="19">
        <v>0</v>
      </c>
      <c r="D35" s="19">
        <v>0</v>
      </c>
      <c r="E35" s="19">
        <v>17</v>
      </c>
      <c r="F35" s="19">
        <v>2</v>
      </c>
      <c r="G35" s="19">
        <f t="shared" si="0"/>
        <v>1109</v>
      </c>
      <c r="H35" s="35" t="s">
        <v>92</v>
      </c>
      <c r="J35" s="17"/>
    </row>
    <row r="36" spans="1:10" x14ac:dyDescent="0.25">
      <c r="A36" s="65" t="s">
        <v>29</v>
      </c>
      <c r="B36" s="6">
        <v>2179</v>
      </c>
      <c r="C36" s="6">
        <v>67</v>
      </c>
      <c r="D36" s="6">
        <v>9</v>
      </c>
      <c r="E36" s="6">
        <v>0</v>
      </c>
      <c r="F36" s="6">
        <v>0</v>
      </c>
      <c r="G36" s="31">
        <f t="shared" si="0"/>
        <v>2255</v>
      </c>
      <c r="H36" s="35" t="s">
        <v>93</v>
      </c>
      <c r="J36" s="16"/>
    </row>
    <row r="37" spans="1:10" x14ac:dyDescent="0.25">
      <c r="A37" s="64" t="s">
        <v>30</v>
      </c>
      <c r="B37" s="19">
        <v>399</v>
      </c>
      <c r="C37" s="19">
        <v>63</v>
      </c>
      <c r="D37" s="19">
        <v>19</v>
      </c>
      <c r="E37" s="19">
        <v>0</v>
      </c>
      <c r="F37" s="19">
        <v>0</v>
      </c>
      <c r="G37" s="19">
        <f t="shared" si="0"/>
        <v>481</v>
      </c>
      <c r="H37" s="35" t="s">
        <v>94</v>
      </c>
      <c r="J37" s="17"/>
    </row>
    <row r="38" spans="1:10" x14ac:dyDescent="0.25">
      <c r="A38" s="65" t="s">
        <v>31</v>
      </c>
      <c r="B38" s="6">
        <v>109</v>
      </c>
      <c r="C38" s="6">
        <v>20</v>
      </c>
      <c r="D38" s="6">
        <v>4</v>
      </c>
      <c r="E38" s="6">
        <v>1</v>
      </c>
      <c r="F38" s="6">
        <v>0</v>
      </c>
      <c r="G38" s="31">
        <f t="shared" si="0"/>
        <v>134</v>
      </c>
      <c r="H38" s="35" t="s">
        <v>95</v>
      </c>
      <c r="J38" s="16"/>
    </row>
    <row r="39" spans="1:10" ht="8.25" customHeight="1" x14ac:dyDescent="0.25">
      <c r="B39" s="14"/>
      <c r="C39" s="14"/>
      <c r="D39" s="14"/>
      <c r="E39" s="14"/>
      <c r="F39" s="14"/>
      <c r="G39" s="16"/>
    </row>
    <row r="40" spans="1:10" ht="21.75" customHeight="1" x14ac:dyDescent="0.25">
      <c r="A40" s="3" t="s">
        <v>39</v>
      </c>
      <c r="B40" s="26">
        <f>SUM(B7:B38)</f>
        <v>42077</v>
      </c>
      <c r="C40" s="26">
        <f>SUM(C7:C38)</f>
        <v>4763</v>
      </c>
      <c r="D40" s="26">
        <f>SUM(D7:D38)</f>
        <v>1824</v>
      </c>
      <c r="E40" s="26">
        <f>SUM(E7:E38)</f>
        <v>76</v>
      </c>
      <c r="F40" s="26">
        <f>SUM(F7:F38)</f>
        <v>241</v>
      </c>
      <c r="G40" s="26">
        <f>B40+C40+D40+E40+F40</f>
        <v>48981</v>
      </c>
    </row>
    <row r="41" spans="1:10" x14ac:dyDescent="0.25">
      <c r="B41" s="36">
        <f>B40*100/$G$40</f>
        <v>85.90473857209939</v>
      </c>
      <c r="C41" s="36">
        <f t="shared" ref="C41:F41" si="1">C40*100/$G$40</f>
        <v>9.7241787631938923</v>
      </c>
      <c r="D41" s="36">
        <f t="shared" si="1"/>
        <v>3.7238929380780301</v>
      </c>
      <c r="E41" s="36">
        <f t="shared" si="1"/>
        <v>0.15516220575325126</v>
      </c>
      <c r="F41" s="36">
        <f t="shared" si="1"/>
        <v>0.49202752087544149</v>
      </c>
      <c r="G41" s="36">
        <f>SUM(B41:F41)</f>
        <v>100</v>
      </c>
    </row>
  </sheetData>
  <mergeCells count="2">
    <mergeCell ref="A2:K2"/>
    <mergeCell ref="A3:D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zoomScaleNormal="100" workbookViewId="0">
      <selection activeCell="L55" sqref="L55"/>
    </sheetView>
  </sheetViews>
  <sheetFormatPr baseColWidth="10" defaultColWidth="11.42578125" defaultRowHeight="15" x14ac:dyDescent="0.25"/>
  <cols>
    <col min="1" max="1" width="22.42578125" style="5" customWidth="1"/>
    <col min="2" max="2" width="8.28515625" style="5" bestFit="1" customWidth="1"/>
    <col min="3" max="3" width="11.7109375" style="5" bestFit="1" customWidth="1"/>
    <col min="4" max="4" width="10" style="5" bestFit="1" customWidth="1"/>
    <col min="5" max="5" width="10" style="5" customWidth="1"/>
    <col min="6" max="6" width="9.5703125" style="5" customWidth="1"/>
    <col min="7" max="7" width="10.42578125" style="5" customWidth="1"/>
    <col min="8" max="8" width="9.7109375" style="5" customWidth="1"/>
    <col min="9" max="16384" width="11.42578125" style="5"/>
  </cols>
  <sheetData>
    <row r="2" spans="1:14" ht="21" customHeight="1" x14ac:dyDescent="0.25">
      <c r="A2" s="120" t="s">
        <v>129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21" customHeight="1" x14ac:dyDescent="0.25">
      <c r="A3" s="120" t="s">
        <v>130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5" spans="1:14" ht="26.25" customHeight="1" x14ac:dyDescent="0.25">
      <c r="A5" s="76" t="s">
        <v>103</v>
      </c>
      <c r="B5" s="25" t="s">
        <v>35</v>
      </c>
      <c r="C5" s="25" t="s">
        <v>51</v>
      </c>
      <c r="D5" s="25" t="s">
        <v>36</v>
      </c>
      <c r="E5" s="25" t="s">
        <v>52</v>
      </c>
      <c r="F5" s="25" t="s">
        <v>50</v>
      </c>
      <c r="G5" s="25" t="s">
        <v>32</v>
      </c>
      <c r="H5" s="25" t="s">
        <v>39</v>
      </c>
    </row>
    <row r="6" spans="1:14" ht="9" customHeight="1" x14ac:dyDescent="0.25">
      <c r="B6" s="7"/>
      <c r="C6" s="7"/>
      <c r="D6" s="7"/>
      <c r="E6" s="7"/>
      <c r="F6" s="7"/>
      <c r="G6" s="7"/>
      <c r="H6" s="7"/>
    </row>
    <row r="7" spans="1:14" x14ac:dyDescent="0.25">
      <c r="A7" s="64" t="s">
        <v>1</v>
      </c>
      <c r="B7" s="19">
        <v>0</v>
      </c>
      <c r="C7" s="19">
        <v>172</v>
      </c>
      <c r="D7" s="19">
        <v>0</v>
      </c>
      <c r="E7" s="19">
        <v>0</v>
      </c>
      <c r="F7" s="19">
        <v>0</v>
      </c>
      <c r="G7" s="19">
        <v>54</v>
      </c>
      <c r="H7" s="19">
        <f>SUM(B7:G7)</f>
        <v>226</v>
      </c>
      <c r="I7" s="35" t="s">
        <v>64</v>
      </c>
    </row>
    <row r="8" spans="1:14" x14ac:dyDescent="0.25">
      <c r="A8" s="65" t="s">
        <v>2</v>
      </c>
      <c r="B8" s="6">
        <v>17</v>
      </c>
      <c r="C8" s="6">
        <v>380</v>
      </c>
      <c r="D8" s="6">
        <v>0</v>
      </c>
      <c r="E8" s="6">
        <v>1</v>
      </c>
      <c r="F8" s="6">
        <v>71</v>
      </c>
      <c r="G8" s="6">
        <v>327</v>
      </c>
      <c r="H8" s="31">
        <f t="shared" ref="H8:H38" si="0">SUM(B8:G8)</f>
        <v>796</v>
      </c>
      <c r="I8" s="35" t="s">
        <v>65</v>
      </c>
    </row>
    <row r="9" spans="1:14" x14ac:dyDescent="0.25">
      <c r="A9" s="64" t="s">
        <v>3</v>
      </c>
      <c r="B9" s="19">
        <v>5</v>
      </c>
      <c r="C9" s="19">
        <v>212</v>
      </c>
      <c r="D9" s="19">
        <v>0</v>
      </c>
      <c r="E9" s="19">
        <v>0</v>
      </c>
      <c r="F9" s="19">
        <v>0</v>
      </c>
      <c r="G9" s="19">
        <v>197</v>
      </c>
      <c r="H9" s="19">
        <f t="shared" si="0"/>
        <v>414</v>
      </c>
      <c r="I9" s="35" t="s">
        <v>66</v>
      </c>
    </row>
    <row r="10" spans="1:14" x14ac:dyDescent="0.25">
      <c r="A10" s="65" t="s">
        <v>4</v>
      </c>
      <c r="B10" s="6">
        <v>0</v>
      </c>
      <c r="C10" s="6">
        <v>169</v>
      </c>
      <c r="D10" s="6">
        <v>0</v>
      </c>
      <c r="E10" s="6">
        <v>0</v>
      </c>
      <c r="F10" s="6">
        <v>0</v>
      </c>
      <c r="G10" s="6">
        <v>43</v>
      </c>
      <c r="H10" s="31">
        <f t="shared" si="0"/>
        <v>212</v>
      </c>
      <c r="I10" s="35" t="s">
        <v>67</v>
      </c>
    </row>
    <row r="11" spans="1:14" x14ac:dyDescent="0.25">
      <c r="A11" s="64" t="s">
        <v>7</v>
      </c>
      <c r="B11" s="19">
        <v>29</v>
      </c>
      <c r="C11" s="19">
        <v>906</v>
      </c>
      <c r="D11" s="19">
        <v>0</v>
      </c>
      <c r="E11" s="19">
        <v>4</v>
      </c>
      <c r="F11" s="19">
        <v>61</v>
      </c>
      <c r="G11" s="19">
        <v>128</v>
      </c>
      <c r="H11" s="19">
        <f t="shared" si="0"/>
        <v>1128</v>
      </c>
      <c r="I11" s="35" t="s">
        <v>68</v>
      </c>
    </row>
    <row r="12" spans="1:14" x14ac:dyDescent="0.25">
      <c r="A12" s="65" t="s">
        <v>8</v>
      </c>
      <c r="B12" s="6">
        <v>0</v>
      </c>
      <c r="C12" s="6">
        <v>142</v>
      </c>
      <c r="D12" s="6">
        <v>0</v>
      </c>
      <c r="E12" s="6">
        <v>0</v>
      </c>
      <c r="F12" s="6">
        <v>109</v>
      </c>
      <c r="G12" s="6">
        <v>109</v>
      </c>
      <c r="H12" s="31">
        <f t="shared" si="0"/>
        <v>360</v>
      </c>
      <c r="I12" s="35" t="s">
        <v>69</v>
      </c>
    </row>
    <row r="13" spans="1:14" x14ac:dyDescent="0.25">
      <c r="A13" s="64" t="s">
        <v>5</v>
      </c>
      <c r="B13" s="19">
        <v>0</v>
      </c>
      <c r="C13" s="19">
        <v>672</v>
      </c>
      <c r="D13" s="19">
        <v>0</v>
      </c>
      <c r="E13" s="19">
        <v>14</v>
      </c>
      <c r="F13" s="19">
        <v>77</v>
      </c>
      <c r="G13" s="19">
        <v>98</v>
      </c>
      <c r="H13" s="19">
        <f t="shared" si="0"/>
        <v>861</v>
      </c>
      <c r="I13" s="35" t="s">
        <v>70</v>
      </c>
    </row>
    <row r="14" spans="1:14" x14ac:dyDescent="0.25">
      <c r="A14" s="65" t="s">
        <v>6</v>
      </c>
      <c r="B14" s="6">
        <v>0</v>
      </c>
      <c r="C14" s="6">
        <v>45</v>
      </c>
      <c r="D14" s="6">
        <v>0</v>
      </c>
      <c r="E14" s="6">
        <v>0</v>
      </c>
      <c r="F14" s="6">
        <v>0</v>
      </c>
      <c r="G14" s="6">
        <v>43</v>
      </c>
      <c r="H14" s="31">
        <f t="shared" si="0"/>
        <v>88</v>
      </c>
      <c r="I14" s="35" t="s">
        <v>71</v>
      </c>
    </row>
    <row r="15" spans="1:14" x14ac:dyDescent="0.25">
      <c r="A15" s="64" t="s">
        <v>9</v>
      </c>
      <c r="B15" s="19">
        <v>1024</v>
      </c>
      <c r="C15" s="19">
        <v>8724</v>
      </c>
      <c r="D15" s="19">
        <v>326</v>
      </c>
      <c r="E15" s="19">
        <v>24</v>
      </c>
      <c r="F15" s="19">
        <v>4988</v>
      </c>
      <c r="G15" s="19">
        <v>1697</v>
      </c>
      <c r="H15" s="19">
        <f t="shared" si="0"/>
        <v>16783</v>
      </c>
      <c r="I15" s="35" t="s">
        <v>72</v>
      </c>
    </row>
    <row r="16" spans="1:14" x14ac:dyDescent="0.25">
      <c r="A16" s="65" t="s">
        <v>10</v>
      </c>
      <c r="B16" s="6">
        <v>0</v>
      </c>
      <c r="C16" s="6">
        <v>242</v>
      </c>
      <c r="D16" s="6">
        <v>0</v>
      </c>
      <c r="E16" s="6">
        <v>1</v>
      </c>
      <c r="F16" s="6">
        <v>0</v>
      </c>
      <c r="G16" s="6">
        <v>15</v>
      </c>
      <c r="H16" s="31">
        <f t="shared" si="0"/>
        <v>258</v>
      </c>
      <c r="I16" s="35" t="s">
        <v>73</v>
      </c>
    </row>
    <row r="17" spans="1:9" x14ac:dyDescent="0.25">
      <c r="A17" s="64" t="s">
        <v>33</v>
      </c>
      <c r="B17" s="19">
        <v>44</v>
      </c>
      <c r="C17" s="19">
        <v>2366</v>
      </c>
      <c r="D17" s="19">
        <v>0</v>
      </c>
      <c r="E17" s="19">
        <v>0</v>
      </c>
      <c r="F17" s="19">
        <v>78</v>
      </c>
      <c r="G17" s="19">
        <v>191</v>
      </c>
      <c r="H17" s="19">
        <f t="shared" si="0"/>
        <v>2679</v>
      </c>
      <c r="I17" s="35" t="s">
        <v>74</v>
      </c>
    </row>
    <row r="18" spans="1:9" x14ac:dyDescent="0.25">
      <c r="A18" s="65" t="s">
        <v>11</v>
      </c>
      <c r="B18" s="6">
        <v>0</v>
      </c>
      <c r="C18" s="6">
        <v>1774</v>
      </c>
      <c r="D18" s="6">
        <v>0</v>
      </c>
      <c r="E18" s="6">
        <v>4</v>
      </c>
      <c r="F18" s="6">
        <v>988</v>
      </c>
      <c r="G18" s="6">
        <v>96</v>
      </c>
      <c r="H18" s="31">
        <f t="shared" si="0"/>
        <v>2862</v>
      </c>
      <c r="I18" s="35" t="s">
        <v>75</v>
      </c>
    </row>
    <row r="19" spans="1:9" x14ac:dyDescent="0.25">
      <c r="A19" s="64" t="s">
        <v>12</v>
      </c>
      <c r="B19" s="19">
        <v>0</v>
      </c>
      <c r="C19" s="19">
        <v>138</v>
      </c>
      <c r="D19" s="19">
        <v>0</v>
      </c>
      <c r="E19" s="19">
        <v>12</v>
      </c>
      <c r="F19" s="19">
        <v>0</v>
      </c>
      <c r="G19" s="19">
        <v>175</v>
      </c>
      <c r="H19" s="19">
        <f t="shared" si="0"/>
        <v>325</v>
      </c>
      <c r="I19" s="35" t="s">
        <v>76</v>
      </c>
    </row>
    <row r="20" spans="1:9" x14ac:dyDescent="0.25">
      <c r="A20" s="65" t="s">
        <v>13</v>
      </c>
      <c r="B20" s="6">
        <v>0</v>
      </c>
      <c r="C20" s="6">
        <v>832</v>
      </c>
      <c r="D20" s="6">
        <v>0</v>
      </c>
      <c r="E20" s="6">
        <v>1</v>
      </c>
      <c r="F20" s="6">
        <v>77</v>
      </c>
      <c r="G20" s="6">
        <v>0</v>
      </c>
      <c r="H20" s="31">
        <f t="shared" si="0"/>
        <v>910</v>
      </c>
      <c r="I20" s="35" t="s">
        <v>77</v>
      </c>
    </row>
    <row r="21" spans="1:9" x14ac:dyDescent="0.25">
      <c r="A21" s="64" t="s">
        <v>14</v>
      </c>
      <c r="B21" s="19">
        <v>2</v>
      </c>
      <c r="C21" s="19">
        <v>1861</v>
      </c>
      <c r="D21" s="19">
        <v>0</v>
      </c>
      <c r="E21" s="19">
        <v>3</v>
      </c>
      <c r="F21" s="19">
        <v>240</v>
      </c>
      <c r="G21" s="19">
        <v>974</v>
      </c>
      <c r="H21" s="19">
        <f t="shared" si="0"/>
        <v>3080</v>
      </c>
      <c r="I21" s="35" t="s">
        <v>78</v>
      </c>
    </row>
    <row r="22" spans="1:9" x14ac:dyDescent="0.25">
      <c r="A22" s="65" t="s">
        <v>15</v>
      </c>
      <c r="B22" s="6">
        <v>58</v>
      </c>
      <c r="C22" s="6">
        <v>1057</v>
      </c>
      <c r="D22" s="6">
        <v>10</v>
      </c>
      <c r="E22" s="6">
        <v>4</v>
      </c>
      <c r="F22" s="6">
        <v>21</v>
      </c>
      <c r="G22" s="6">
        <v>79</v>
      </c>
      <c r="H22" s="31">
        <f t="shared" si="0"/>
        <v>1229</v>
      </c>
      <c r="I22" s="35" t="s">
        <v>79</v>
      </c>
    </row>
    <row r="23" spans="1:9" x14ac:dyDescent="0.25">
      <c r="A23" s="64" t="s">
        <v>16</v>
      </c>
      <c r="B23" s="19">
        <v>0</v>
      </c>
      <c r="C23" s="19">
        <v>471</v>
      </c>
      <c r="D23" s="19">
        <v>0</v>
      </c>
      <c r="E23" s="19">
        <v>0</v>
      </c>
      <c r="F23" s="19">
        <v>101</v>
      </c>
      <c r="G23" s="19">
        <v>19</v>
      </c>
      <c r="H23" s="19">
        <f t="shared" si="0"/>
        <v>591</v>
      </c>
      <c r="I23" s="35" t="s">
        <v>80</v>
      </c>
    </row>
    <row r="24" spans="1:9" x14ac:dyDescent="0.25">
      <c r="A24" s="65" t="s">
        <v>17</v>
      </c>
      <c r="B24" s="6">
        <v>0</v>
      </c>
      <c r="C24" s="6">
        <v>245</v>
      </c>
      <c r="D24" s="6">
        <v>0</v>
      </c>
      <c r="E24" s="6">
        <v>1</v>
      </c>
      <c r="F24" s="6">
        <v>0</v>
      </c>
      <c r="G24" s="6">
        <v>22</v>
      </c>
      <c r="H24" s="31">
        <f t="shared" si="0"/>
        <v>268</v>
      </c>
      <c r="I24" s="35" t="s">
        <v>81</v>
      </c>
    </row>
    <row r="25" spans="1:9" x14ac:dyDescent="0.25">
      <c r="A25" s="64" t="s">
        <v>18</v>
      </c>
      <c r="B25" s="19">
        <v>27</v>
      </c>
      <c r="C25" s="19">
        <v>432</v>
      </c>
      <c r="D25" s="19">
        <v>3</v>
      </c>
      <c r="E25" s="19">
        <v>3</v>
      </c>
      <c r="F25" s="19">
        <v>485</v>
      </c>
      <c r="G25" s="19">
        <v>891</v>
      </c>
      <c r="H25" s="19">
        <f t="shared" si="0"/>
        <v>1841</v>
      </c>
      <c r="I25" s="35" t="s">
        <v>82</v>
      </c>
    </row>
    <row r="26" spans="1:9" x14ac:dyDescent="0.25">
      <c r="A26" s="65" t="s">
        <v>19</v>
      </c>
      <c r="B26" s="6">
        <v>0</v>
      </c>
      <c r="C26" s="6">
        <v>838</v>
      </c>
      <c r="D26" s="6">
        <v>0</v>
      </c>
      <c r="E26" s="6">
        <v>1</v>
      </c>
      <c r="F26" s="6">
        <v>34</v>
      </c>
      <c r="G26" s="6">
        <v>84</v>
      </c>
      <c r="H26" s="31">
        <f t="shared" si="0"/>
        <v>957</v>
      </c>
      <c r="I26" s="35" t="s">
        <v>83</v>
      </c>
    </row>
    <row r="27" spans="1:9" x14ac:dyDescent="0.25">
      <c r="A27" s="64" t="s">
        <v>20</v>
      </c>
      <c r="B27" s="19">
        <v>34</v>
      </c>
      <c r="C27" s="19">
        <v>1814</v>
      </c>
      <c r="D27" s="19">
        <v>0</v>
      </c>
      <c r="E27" s="19">
        <v>0</v>
      </c>
      <c r="F27" s="19">
        <v>89</v>
      </c>
      <c r="G27" s="19">
        <v>71</v>
      </c>
      <c r="H27" s="19">
        <f t="shared" si="0"/>
        <v>2008</v>
      </c>
      <c r="I27" s="35" t="s">
        <v>89</v>
      </c>
    </row>
    <row r="28" spans="1:9" x14ac:dyDescent="0.25">
      <c r="A28" s="65" t="s">
        <v>21</v>
      </c>
      <c r="B28" s="6">
        <v>25</v>
      </c>
      <c r="C28" s="6">
        <v>782</v>
      </c>
      <c r="D28" s="6">
        <v>54</v>
      </c>
      <c r="E28" s="6">
        <v>2</v>
      </c>
      <c r="F28" s="6">
        <v>1832</v>
      </c>
      <c r="G28" s="6">
        <v>42</v>
      </c>
      <c r="H28" s="31">
        <f t="shared" si="0"/>
        <v>2737</v>
      </c>
      <c r="I28" s="35" t="s">
        <v>84</v>
      </c>
    </row>
    <row r="29" spans="1:9" x14ac:dyDescent="0.25">
      <c r="A29" s="64" t="s">
        <v>22</v>
      </c>
      <c r="B29" s="19">
        <v>0</v>
      </c>
      <c r="C29" s="19">
        <v>52</v>
      </c>
      <c r="D29" s="19">
        <v>0</v>
      </c>
      <c r="E29" s="19">
        <v>1</v>
      </c>
      <c r="F29" s="19">
        <v>4</v>
      </c>
      <c r="G29" s="19">
        <v>434</v>
      </c>
      <c r="H29" s="19">
        <f t="shared" si="0"/>
        <v>491</v>
      </c>
      <c r="I29" s="35" t="s">
        <v>85</v>
      </c>
    </row>
    <row r="30" spans="1:9" x14ac:dyDescent="0.25">
      <c r="A30" s="65" t="s">
        <v>23</v>
      </c>
      <c r="B30" s="6">
        <v>23</v>
      </c>
      <c r="C30" s="6">
        <v>577</v>
      </c>
      <c r="D30" s="6">
        <v>12</v>
      </c>
      <c r="E30" s="6">
        <v>9</v>
      </c>
      <c r="F30" s="6">
        <v>140</v>
      </c>
      <c r="G30" s="6">
        <v>26</v>
      </c>
      <c r="H30" s="31">
        <f t="shared" si="0"/>
        <v>787</v>
      </c>
      <c r="I30" s="35" t="s">
        <v>86</v>
      </c>
    </row>
    <row r="31" spans="1:9" x14ac:dyDescent="0.25">
      <c r="A31" s="64" t="s">
        <v>24</v>
      </c>
      <c r="B31" s="19">
        <v>0</v>
      </c>
      <c r="C31" s="19">
        <v>756</v>
      </c>
      <c r="D31" s="19">
        <v>0</v>
      </c>
      <c r="E31" s="19">
        <v>8</v>
      </c>
      <c r="F31" s="19">
        <v>13</v>
      </c>
      <c r="G31" s="19">
        <v>205</v>
      </c>
      <c r="H31" s="19">
        <f t="shared" si="0"/>
        <v>982</v>
      </c>
      <c r="I31" s="35" t="s">
        <v>87</v>
      </c>
    </row>
    <row r="32" spans="1:9" x14ac:dyDescent="0.25">
      <c r="A32" s="65" t="s">
        <v>25</v>
      </c>
      <c r="B32" s="6">
        <v>0</v>
      </c>
      <c r="C32" s="6">
        <v>378</v>
      </c>
      <c r="D32" s="6">
        <v>0</v>
      </c>
      <c r="E32" s="6">
        <v>0</v>
      </c>
      <c r="F32" s="6">
        <v>88</v>
      </c>
      <c r="G32" s="6">
        <v>96</v>
      </c>
      <c r="H32" s="31">
        <f t="shared" si="0"/>
        <v>562</v>
      </c>
      <c r="I32" s="35" t="s">
        <v>88</v>
      </c>
    </row>
    <row r="33" spans="1:9" x14ac:dyDescent="0.25">
      <c r="A33" s="64" t="s">
        <v>26</v>
      </c>
      <c r="B33" s="19">
        <v>0</v>
      </c>
      <c r="C33" s="19">
        <v>602</v>
      </c>
      <c r="D33" s="19">
        <v>0</v>
      </c>
      <c r="E33" s="19">
        <v>3</v>
      </c>
      <c r="F33" s="19">
        <v>1</v>
      </c>
      <c r="G33" s="19">
        <v>62</v>
      </c>
      <c r="H33" s="19">
        <f t="shared" si="0"/>
        <v>668</v>
      </c>
      <c r="I33" s="35" t="s">
        <v>90</v>
      </c>
    </row>
    <row r="34" spans="1:9" x14ac:dyDescent="0.25">
      <c r="A34" s="65" t="s">
        <v>27</v>
      </c>
      <c r="B34" s="6">
        <v>0</v>
      </c>
      <c r="C34" s="6">
        <v>286</v>
      </c>
      <c r="D34" s="6">
        <v>2</v>
      </c>
      <c r="E34" s="6">
        <v>12</v>
      </c>
      <c r="F34" s="6">
        <v>511</v>
      </c>
      <c r="G34" s="6">
        <v>88</v>
      </c>
      <c r="H34" s="31">
        <f t="shared" si="0"/>
        <v>899</v>
      </c>
      <c r="I34" s="35" t="s">
        <v>91</v>
      </c>
    </row>
    <row r="35" spans="1:9" x14ac:dyDescent="0.25">
      <c r="A35" s="64" t="s">
        <v>28</v>
      </c>
      <c r="B35" s="19">
        <v>0</v>
      </c>
      <c r="C35" s="19">
        <v>804</v>
      </c>
      <c r="D35" s="19">
        <v>0</v>
      </c>
      <c r="E35" s="19">
        <v>1</v>
      </c>
      <c r="F35" s="19">
        <v>304</v>
      </c>
      <c r="G35" s="19">
        <v>0</v>
      </c>
      <c r="H35" s="19">
        <f t="shared" si="0"/>
        <v>1109</v>
      </c>
      <c r="I35" s="35" t="s">
        <v>92</v>
      </c>
    </row>
    <row r="36" spans="1:9" x14ac:dyDescent="0.25">
      <c r="A36" s="65" t="s">
        <v>29</v>
      </c>
      <c r="B36" s="6">
        <v>0</v>
      </c>
      <c r="C36" s="6">
        <v>2147</v>
      </c>
      <c r="D36" s="6">
        <v>0</v>
      </c>
      <c r="E36" s="6">
        <v>3</v>
      </c>
      <c r="F36" s="6">
        <v>29</v>
      </c>
      <c r="G36" s="6">
        <v>76</v>
      </c>
      <c r="H36" s="31">
        <f t="shared" si="0"/>
        <v>2255</v>
      </c>
      <c r="I36" s="35" t="s">
        <v>93</v>
      </c>
    </row>
    <row r="37" spans="1:9" x14ac:dyDescent="0.25">
      <c r="A37" s="64" t="s">
        <v>30</v>
      </c>
      <c r="B37" s="19">
        <v>7</v>
      </c>
      <c r="C37" s="19">
        <v>367</v>
      </c>
      <c r="D37" s="19">
        <v>0</v>
      </c>
      <c r="E37" s="19">
        <v>0</v>
      </c>
      <c r="F37" s="19">
        <v>25</v>
      </c>
      <c r="G37" s="19">
        <v>82</v>
      </c>
      <c r="H37" s="19">
        <f t="shared" si="0"/>
        <v>481</v>
      </c>
      <c r="I37" s="35" t="s">
        <v>94</v>
      </c>
    </row>
    <row r="38" spans="1:9" x14ac:dyDescent="0.25">
      <c r="A38" s="65" t="s">
        <v>31</v>
      </c>
      <c r="B38" s="6">
        <v>0</v>
      </c>
      <c r="C38" s="6">
        <v>110</v>
      </c>
      <c r="D38" s="6">
        <v>0</v>
      </c>
      <c r="E38" s="6">
        <v>0</v>
      </c>
      <c r="F38" s="6">
        <v>0</v>
      </c>
      <c r="G38" s="6">
        <v>24</v>
      </c>
      <c r="H38" s="31">
        <f t="shared" si="0"/>
        <v>134</v>
      </c>
      <c r="I38" s="35" t="s">
        <v>95</v>
      </c>
    </row>
    <row r="39" spans="1:9" ht="10.5" customHeight="1" x14ac:dyDescent="0.25">
      <c r="B39" s="7"/>
      <c r="C39" s="7"/>
      <c r="D39" s="7"/>
      <c r="E39" s="7"/>
      <c r="F39" s="7"/>
      <c r="G39" s="7"/>
      <c r="H39" s="7"/>
    </row>
    <row r="40" spans="1:9" ht="19.5" customHeight="1" x14ac:dyDescent="0.25">
      <c r="A40" s="1" t="s">
        <v>39</v>
      </c>
      <c r="B40" s="26">
        <f t="shared" ref="B40:H40" si="1">SUM(B7:B38)</f>
        <v>1295</v>
      </c>
      <c r="C40" s="26">
        <f t="shared" si="1"/>
        <v>30353</v>
      </c>
      <c r="D40" s="26">
        <f t="shared" si="1"/>
        <v>407</v>
      </c>
      <c r="E40" s="26">
        <f t="shared" si="1"/>
        <v>112</v>
      </c>
      <c r="F40" s="26">
        <f t="shared" si="1"/>
        <v>10366</v>
      </c>
      <c r="G40" s="26">
        <f t="shared" si="1"/>
        <v>6448</v>
      </c>
      <c r="H40" s="26">
        <f t="shared" si="1"/>
        <v>48981</v>
      </c>
    </row>
    <row r="41" spans="1:9" x14ac:dyDescent="0.25">
      <c r="B41" s="36">
        <f>B40*100/$H$40</f>
        <v>2.6438823217165841</v>
      </c>
      <c r="C41" s="36">
        <f t="shared" ref="C41:G41" si="2">C40*100/$H$40</f>
        <v>61.968926726689944</v>
      </c>
      <c r="D41" s="36">
        <f t="shared" si="2"/>
        <v>0.83093444396806926</v>
      </c>
      <c r="E41" s="36">
        <f t="shared" si="2"/>
        <v>0.22866009268900186</v>
      </c>
      <c r="F41" s="36">
        <f t="shared" si="2"/>
        <v>21.163308221555297</v>
      </c>
      <c r="G41" s="36">
        <f t="shared" si="2"/>
        <v>13.164288193381108</v>
      </c>
      <c r="H41" s="35">
        <f>SUM(B41:G41)</f>
        <v>100.00000000000001</v>
      </c>
    </row>
  </sheetData>
  <mergeCells count="2">
    <mergeCell ref="A2:N2"/>
    <mergeCell ref="A3:N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Normal="100" workbookViewId="0">
      <selection activeCell="B55" sqref="B55"/>
    </sheetView>
  </sheetViews>
  <sheetFormatPr baseColWidth="10" defaultColWidth="11.42578125" defaultRowHeight="15" x14ac:dyDescent="0.25"/>
  <cols>
    <col min="1" max="1" width="18.5703125" style="5" customWidth="1"/>
    <col min="2" max="2" width="14.85546875" style="5" customWidth="1"/>
    <col min="3" max="3" width="12.5703125" style="5" customWidth="1"/>
    <col min="4" max="4" width="8.5703125" style="5" customWidth="1"/>
    <col min="5" max="5" width="9.28515625" style="5" customWidth="1"/>
    <col min="6" max="6" width="9.42578125" style="5" customWidth="1"/>
    <col min="7" max="7" width="10.7109375" style="5" customWidth="1"/>
    <col min="8" max="8" width="10.42578125" style="5" customWidth="1"/>
    <col min="9" max="16384" width="11.42578125" style="5"/>
  </cols>
  <sheetData>
    <row r="2" spans="1:8" ht="17.25" x14ac:dyDescent="0.3">
      <c r="A2" s="48" t="s">
        <v>109</v>
      </c>
      <c r="B2" s="48"/>
      <c r="C2" s="48"/>
      <c r="D2" s="48"/>
      <c r="E2" s="48"/>
      <c r="F2" s="48"/>
      <c r="G2" s="48"/>
      <c r="H2" s="48"/>
    </row>
    <row r="3" spans="1:8" ht="17.25" x14ac:dyDescent="0.3">
      <c r="A3" s="117" t="s">
        <v>121</v>
      </c>
      <c r="B3" s="117"/>
      <c r="C3" s="117"/>
      <c r="D3" s="117"/>
      <c r="E3" s="117"/>
      <c r="F3" s="117"/>
      <c r="G3" s="117"/>
      <c r="H3" s="48"/>
    </row>
    <row r="5" spans="1:8" ht="15.75" customHeight="1" x14ac:dyDescent="0.25">
      <c r="A5" s="122" t="s">
        <v>103</v>
      </c>
      <c r="B5" s="123" t="s">
        <v>105</v>
      </c>
      <c r="C5" s="123" t="s">
        <v>106</v>
      </c>
      <c r="D5" s="122" t="s">
        <v>39</v>
      </c>
    </row>
    <row r="6" spans="1:8" ht="16.5" customHeight="1" x14ac:dyDescent="0.25">
      <c r="A6" s="122"/>
      <c r="B6" s="123"/>
      <c r="C6" s="123"/>
      <c r="D6" s="122"/>
    </row>
    <row r="7" spans="1:8" ht="9.75" customHeight="1" x14ac:dyDescent="0.25"/>
    <row r="8" spans="1:8" x14ac:dyDescent="0.25">
      <c r="A8" s="64" t="s">
        <v>1</v>
      </c>
      <c r="B8" s="19">
        <v>1</v>
      </c>
      <c r="C8" s="19">
        <v>225</v>
      </c>
      <c r="D8" s="19">
        <f>SUM(B8:C8)</f>
        <v>226</v>
      </c>
      <c r="E8" s="35" t="s">
        <v>64</v>
      </c>
    </row>
    <row r="9" spans="1:8" x14ac:dyDescent="0.25">
      <c r="A9" s="65" t="s">
        <v>2</v>
      </c>
      <c r="B9" s="6">
        <v>46</v>
      </c>
      <c r="C9" s="6">
        <v>750</v>
      </c>
      <c r="D9" s="6">
        <f t="shared" ref="D9:D23" si="0">SUM(B9:C9)</f>
        <v>796</v>
      </c>
      <c r="E9" s="35" t="s">
        <v>65</v>
      </c>
    </row>
    <row r="10" spans="1:8" x14ac:dyDescent="0.25">
      <c r="A10" s="64" t="s">
        <v>3</v>
      </c>
      <c r="B10" s="19">
        <v>0</v>
      </c>
      <c r="C10" s="19">
        <v>414</v>
      </c>
      <c r="D10" s="19">
        <f t="shared" si="0"/>
        <v>414</v>
      </c>
      <c r="E10" s="35" t="s">
        <v>66</v>
      </c>
    </row>
    <row r="11" spans="1:8" x14ac:dyDescent="0.25">
      <c r="A11" s="65" t="s">
        <v>4</v>
      </c>
      <c r="B11" s="6">
        <v>60</v>
      </c>
      <c r="C11" s="6">
        <v>152</v>
      </c>
      <c r="D11" s="6">
        <f t="shared" si="0"/>
        <v>212</v>
      </c>
      <c r="E11" s="35" t="s">
        <v>67</v>
      </c>
    </row>
    <row r="12" spans="1:8" x14ac:dyDescent="0.25">
      <c r="A12" s="64" t="s">
        <v>7</v>
      </c>
      <c r="B12" s="19">
        <v>147</v>
      </c>
      <c r="C12" s="19">
        <v>981</v>
      </c>
      <c r="D12" s="19">
        <f t="shared" si="0"/>
        <v>1128</v>
      </c>
      <c r="E12" s="35" t="s">
        <v>68</v>
      </c>
    </row>
    <row r="13" spans="1:8" x14ac:dyDescent="0.25">
      <c r="A13" s="65" t="s">
        <v>8</v>
      </c>
      <c r="B13" s="6">
        <v>8</v>
      </c>
      <c r="C13" s="6">
        <v>352</v>
      </c>
      <c r="D13" s="6">
        <f t="shared" si="0"/>
        <v>360</v>
      </c>
      <c r="E13" s="35" t="s">
        <v>69</v>
      </c>
    </row>
    <row r="14" spans="1:8" x14ac:dyDescent="0.25">
      <c r="A14" s="64" t="s">
        <v>5</v>
      </c>
      <c r="B14" s="19">
        <v>72</v>
      </c>
      <c r="C14" s="19">
        <v>789</v>
      </c>
      <c r="D14" s="19">
        <f t="shared" si="0"/>
        <v>861</v>
      </c>
      <c r="E14" s="35" t="s">
        <v>70</v>
      </c>
    </row>
    <row r="15" spans="1:8" x14ac:dyDescent="0.25">
      <c r="A15" s="65" t="s">
        <v>6</v>
      </c>
      <c r="B15" s="6">
        <v>2</v>
      </c>
      <c r="C15" s="6">
        <v>86</v>
      </c>
      <c r="D15" s="6">
        <f t="shared" si="0"/>
        <v>88</v>
      </c>
      <c r="E15" s="35" t="s">
        <v>71</v>
      </c>
    </row>
    <row r="16" spans="1:8" x14ac:dyDescent="0.25">
      <c r="A16" s="64" t="s">
        <v>9</v>
      </c>
      <c r="B16" s="19">
        <v>1188</v>
      </c>
      <c r="C16" s="19">
        <v>15595</v>
      </c>
      <c r="D16" s="19">
        <f t="shared" si="0"/>
        <v>16783</v>
      </c>
      <c r="E16" s="35" t="s">
        <v>72</v>
      </c>
    </row>
    <row r="17" spans="1:5" x14ac:dyDescent="0.25">
      <c r="A17" s="65" t="s">
        <v>10</v>
      </c>
      <c r="B17" s="6">
        <v>10</v>
      </c>
      <c r="C17" s="6">
        <v>248</v>
      </c>
      <c r="D17" s="6">
        <f t="shared" si="0"/>
        <v>258</v>
      </c>
      <c r="E17" s="35" t="s">
        <v>73</v>
      </c>
    </row>
    <row r="18" spans="1:5" x14ac:dyDescent="0.25">
      <c r="A18" s="64" t="s">
        <v>33</v>
      </c>
      <c r="B18" s="19">
        <v>4</v>
      </c>
      <c r="C18" s="19">
        <v>2675</v>
      </c>
      <c r="D18" s="19">
        <f t="shared" si="0"/>
        <v>2679</v>
      </c>
      <c r="E18" s="35" t="s">
        <v>74</v>
      </c>
    </row>
    <row r="19" spans="1:5" x14ac:dyDescent="0.25">
      <c r="A19" s="65" t="s">
        <v>11</v>
      </c>
      <c r="B19" s="6">
        <v>38</v>
      </c>
      <c r="C19" s="6">
        <v>2824</v>
      </c>
      <c r="D19" s="6">
        <f t="shared" si="0"/>
        <v>2862</v>
      </c>
      <c r="E19" s="35" t="s">
        <v>75</v>
      </c>
    </row>
    <row r="20" spans="1:5" x14ac:dyDescent="0.25">
      <c r="A20" s="64" t="s">
        <v>12</v>
      </c>
      <c r="B20" s="19">
        <v>26</v>
      </c>
      <c r="C20" s="19">
        <v>299</v>
      </c>
      <c r="D20" s="19">
        <f t="shared" si="0"/>
        <v>325</v>
      </c>
      <c r="E20" s="35" t="s">
        <v>76</v>
      </c>
    </row>
    <row r="21" spans="1:5" x14ac:dyDescent="0.25">
      <c r="A21" s="65" t="s">
        <v>13</v>
      </c>
      <c r="B21" s="6">
        <v>12</v>
      </c>
      <c r="C21" s="6">
        <v>898</v>
      </c>
      <c r="D21" s="6">
        <f t="shared" si="0"/>
        <v>910</v>
      </c>
      <c r="E21" s="35" t="s">
        <v>77</v>
      </c>
    </row>
    <row r="22" spans="1:5" x14ac:dyDescent="0.25">
      <c r="A22" s="64" t="s">
        <v>14</v>
      </c>
      <c r="B22" s="19">
        <v>118</v>
      </c>
      <c r="C22" s="19">
        <v>2962</v>
      </c>
      <c r="D22" s="19">
        <f t="shared" si="0"/>
        <v>3080</v>
      </c>
      <c r="E22" s="35" t="s">
        <v>78</v>
      </c>
    </row>
    <row r="23" spans="1:5" x14ac:dyDescent="0.25">
      <c r="A23" s="65" t="s">
        <v>15</v>
      </c>
      <c r="B23" s="6">
        <v>208</v>
      </c>
      <c r="C23" s="6">
        <v>1021</v>
      </c>
      <c r="D23" s="6">
        <f t="shared" si="0"/>
        <v>1229</v>
      </c>
      <c r="E23" s="35" t="s">
        <v>79</v>
      </c>
    </row>
    <row r="24" spans="1:5" ht="15" customHeight="1" x14ac:dyDescent="0.25">
      <c r="A24" s="73" t="s">
        <v>16</v>
      </c>
      <c r="B24" s="19">
        <v>4</v>
      </c>
      <c r="C24" s="19">
        <v>587</v>
      </c>
      <c r="D24" s="19">
        <f>SUM(B24:C24)</f>
        <v>591</v>
      </c>
      <c r="E24" s="35" t="s">
        <v>80</v>
      </c>
    </row>
    <row r="25" spans="1:5" ht="12" customHeight="1" x14ac:dyDescent="0.25">
      <c r="A25" s="69" t="s">
        <v>17</v>
      </c>
      <c r="B25" s="6">
        <v>0</v>
      </c>
      <c r="C25" s="6">
        <v>268</v>
      </c>
      <c r="D25" s="6">
        <f t="shared" ref="D25:D39" si="1">SUM(B25:C25)</f>
        <v>268</v>
      </c>
      <c r="E25" s="35" t="s">
        <v>81</v>
      </c>
    </row>
    <row r="26" spans="1:5" x14ac:dyDescent="0.25">
      <c r="A26" s="73" t="s">
        <v>18</v>
      </c>
      <c r="B26" s="19">
        <v>27</v>
      </c>
      <c r="C26" s="19">
        <v>1814</v>
      </c>
      <c r="D26" s="19">
        <f t="shared" si="1"/>
        <v>1841</v>
      </c>
      <c r="E26" s="35" t="s">
        <v>82</v>
      </c>
    </row>
    <row r="27" spans="1:5" x14ac:dyDescent="0.25">
      <c r="A27" s="69" t="s">
        <v>19</v>
      </c>
      <c r="B27" s="6">
        <v>26</v>
      </c>
      <c r="C27" s="6">
        <v>931</v>
      </c>
      <c r="D27" s="6">
        <f t="shared" si="1"/>
        <v>957</v>
      </c>
      <c r="E27" s="35" t="s">
        <v>83</v>
      </c>
    </row>
    <row r="28" spans="1:5" x14ac:dyDescent="0.25">
      <c r="A28" s="73" t="s">
        <v>20</v>
      </c>
      <c r="B28" s="19">
        <v>25</v>
      </c>
      <c r="C28" s="19">
        <v>1983</v>
      </c>
      <c r="D28" s="19">
        <f t="shared" si="1"/>
        <v>2008</v>
      </c>
      <c r="E28" s="35" t="s">
        <v>89</v>
      </c>
    </row>
    <row r="29" spans="1:5" x14ac:dyDescent="0.25">
      <c r="A29" s="69" t="s">
        <v>21</v>
      </c>
      <c r="B29" s="6">
        <v>43</v>
      </c>
      <c r="C29" s="6">
        <v>2694</v>
      </c>
      <c r="D29" s="6">
        <f t="shared" si="1"/>
        <v>2737</v>
      </c>
      <c r="E29" s="35" t="s">
        <v>84</v>
      </c>
    </row>
    <row r="30" spans="1:5" x14ac:dyDescent="0.25">
      <c r="A30" s="73" t="s">
        <v>22</v>
      </c>
      <c r="B30" s="19">
        <v>0</v>
      </c>
      <c r="C30" s="19">
        <v>491</v>
      </c>
      <c r="D30" s="19">
        <f t="shared" si="1"/>
        <v>491</v>
      </c>
      <c r="E30" s="35" t="s">
        <v>85</v>
      </c>
    </row>
    <row r="31" spans="1:5" x14ac:dyDescent="0.25">
      <c r="A31" s="69" t="s">
        <v>23</v>
      </c>
      <c r="B31" s="6">
        <v>44</v>
      </c>
      <c r="C31" s="6">
        <v>743</v>
      </c>
      <c r="D31" s="6">
        <f t="shared" si="1"/>
        <v>787</v>
      </c>
      <c r="E31" s="35" t="s">
        <v>86</v>
      </c>
    </row>
    <row r="32" spans="1:5" x14ac:dyDescent="0.25">
      <c r="A32" s="73" t="s">
        <v>24</v>
      </c>
      <c r="B32" s="19">
        <v>96</v>
      </c>
      <c r="C32" s="19">
        <v>886</v>
      </c>
      <c r="D32" s="19">
        <f t="shared" si="1"/>
        <v>982</v>
      </c>
      <c r="E32" s="35" t="s">
        <v>87</v>
      </c>
    </row>
    <row r="33" spans="1:5" x14ac:dyDescent="0.25">
      <c r="A33" s="69" t="s">
        <v>25</v>
      </c>
      <c r="B33" s="6">
        <v>93</v>
      </c>
      <c r="C33" s="6">
        <v>469</v>
      </c>
      <c r="D33" s="6">
        <f t="shared" si="1"/>
        <v>562</v>
      </c>
      <c r="E33" s="35" t="s">
        <v>88</v>
      </c>
    </row>
    <row r="34" spans="1:5" x14ac:dyDescent="0.25">
      <c r="A34" s="73" t="s">
        <v>26</v>
      </c>
      <c r="B34" s="19">
        <v>6</v>
      </c>
      <c r="C34" s="19">
        <v>662</v>
      </c>
      <c r="D34" s="19">
        <f t="shared" si="1"/>
        <v>668</v>
      </c>
      <c r="E34" s="35" t="s">
        <v>90</v>
      </c>
    </row>
    <row r="35" spans="1:5" x14ac:dyDescent="0.25">
      <c r="A35" s="69" t="s">
        <v>27</v>
      </c>
      <c r="B35" s="6">
        <v>27</v>
      </c>
      <c r="C35" s="6">
        <v>872</v>
      </c>
      <c r="D35" s="6">
        <f t="shared" si="1"/>
        <v>899</v>
      </c>
      <c r="E35" s="35" t="s">
        <v>91</v>
      </c>
    </row>
    <row r="36" spans="1:5" x14ac:dyDescent="0.25">
      <c r="A36" s="73" t="s">
        <v>28</v>
      </c>
      <c r="B36" s="19">
        <v>3</v>
      </c>
      <c r="C36" s="19">
        <v>1106</v>
      </c>
      <c r="D36" s="19">
        <f t="shared" si="1"/>
        <v>1109</v>
      </c>
      <c r="E36" s="35" t="s">
        <v>92</v>
      </c>
    </row>
    <row r="37" spans="1:5" x14ac:dyDescent="0.25">
      <c r="A37" s="69" t="s">
        <v>29</v>
      </c>
      <c r="B37" s="6">
        <v>137</v>
      </c>
      <c r="C37" s="6">
        <v>2118</v>
      </c>
      <c r="D37" s="6">
        <f t="shared" si="1"/>
        <v>2255</v>
      </c>
      <c r="E37" s="35" t="s">
        <v>93</v>
      </c>
    </row>
    <row r="38" spans="1:5" x14ac:dyDescent="0.25">
      <c r="A38" s="73" t="s">
        <v>30</v>
      </c>
      <c r="B38" s="19">
        <v>4</v>
      </c>
      <c r="C38" s="19">
        <v>477</v>
      </c>
      <c r="D38" s="19">
        <f t="shared" si="1"/>
        <v>481</v>
      </c>
      <c r="E38" s="35" t="s">
        <v>94</v>
      </c>
    </row>
    <row r="39" spans="1:5" x14ac:dyDescent="0.25">
      <c r="A39" s="69" t="s">
        <v>31</v>
      </c>
      <c r="B39" s="6">
        <v>34</v>
      </c>
      <c r="C39" s="6">
        <v>100</v>
      </c>
      <c r="D39" s="6">
        <f t="shared" si="1"/>
        <v>134</v>
      </c>
      <c r="E39" s="35" t="s">
        <v>95</v>
      </c>
    </row>
    <row r="40" spans="1:5" ht="6.75" customHeight="1" x14ac:dyDescent="0.25">
      <c r="A40" s="69"/>
      <c r="B40" s="6"/>
      <c r="C40" s="6"/>
      <c r="D40" s="6"/>
      <c r="E40" s="35"/>
    </row>
    <row r="41" spans="1:5" ht="15.75" x14ac:dyDescent="0.25">
      <c r="A41" s="13" t="s">
        <v>53</v>
      </c>
      <c r="B41" s="26">
        <f>SUM(B8:B23,B24:B39)</f>
        <v>2509</v>
      </c>
      <c r="C41" s="26">
        <f>SUM(C8:C23,C24:C39)</f>
        <v>46472</v>
      </c>
      <c r="D41" s="26">
        <f>D8+D9+D10+D11+D12+D13+D14+D15+D16+D17+D18+D19+D20+D21+D22+D23+D24+D25+D26+D27+D28+D29+D30+D31+D32+D33+D34+D35+D36+D37+D38+D39</f>
        <v>48981</v>
      </c>
    </row>
    <row r="42" spans="1:5" x14ac:dyDescent="0.25">
      <c r="B42" s="36">
        <f>B41*100/$D$41</f>
        <v>5.1223943978277289</v>
      </c>
      <c r="C42" s="36">
        <f>C41*100/$D$41</f>
        <v>94.877605602172267</v>
      </c>
      <c r="D42" s="35">
        <f>SUM(B42:C42)</f>
        <v>100</v>
      </c>
    </row>
  </sheetData>
  <mergeCells count="5">
    <mergeCell ref="D5:D6"/>
    <mergeCell ref="A5:A6"/>
    <mergeCell ref="B5:B6"/>
    <mergeCell ref="C5:C6"/>
    <mergeCell ref="A3:G3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zoomScaleNormal="100" workbookViewId="0">
      <selection activeCell="F61" sqref="F61"/>
    </sheetView>
  </sheetViews>
  <sheetFormatPr baseColWidth="10" defaultColWidth="11.42578125" defaultRowHeight="15" x14ac:dyDescent="0.25"/>
  <cols>
    <col min="1" max="1" width="15.5703125" style="5" customWidth="1"/>
    <col min="2" max="2" width="12.28515625" style="5" customWidth="1"/>
    <col min="3" max="3" width="15.140625" style="5" customWidth="1"/>
    <col min="4" max="4" width="14.140625" style="5" customWidth="1"/>
    <col min="5" max="5" width="9.7109375" style="5" customWidth="1"/>
    <col min="6" max="6" width="12.5703125" style="5" customWidth="1"/>
    <col min="7" max="7" width="9.140625" style="5" customWidth="1"/>
    <col min="8" max="8" width="9.85546875" style="5" customWidth="1"/>
    <col min="9" max="16384" width="11.42578125" style="5"/>
  </cols>
  <sheetData>
    <row r="2" spans="1:12" ht="16.5" customHeight="1" x14ac:dyDescent="0.3">
      <c r="A2" s="124" t="s">
        <v>131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6.5" customHeight="1" x14ac:dyDescent="0.3">
      <c r="A3" s="124" t="s">
        <v>132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2.75" customHeight="1" x14ac:dyDescent="0.25"/>
    <row r="5" spans="1:12" ht="19.5" customHeight="1" x14ac:dyDescent="0.25">
      <c r="A5" s="125" t="s">
        <v>113</v>
      </c>
      <c r="B5" s="126" t="s">
        <v>35</v>
      </c>
      <c r="C5" s="122" t="s">
        <v>51</v>
      </c>
      <c r="D5" s="122" t="s">
        <v>36</v>
      </c>
      <c r="E5" s="126" t="s">
        <v>52</v>
      </c>
      <c r="F5" s="126" t="s">
        <v>50</v>
      </c>
      <c r="G5" s="126" t="s">
        <v>32</v>
      </c>
      <c r="H5" s="122" t="s">
        <v>39</v>
      </c>
    </row>
    <row r="6" spans="1:12" ht="19.5" customHeight="1" x14ac:dyDescent="0.25">
      <c r="A6" s="125"/>
      <c r="B6" s="126"/>
      <c r="C6" s="122"/>
      <c r="D6" s="122"/>
      <c r="E6" s="126"/>
      <c r="F6" s="126"/>
      <c r="G6" s="126"/>
      <c r="H6" s="122"/>
    </row>
    <row r="7" spans="1:12" x14ac:dyDescent="0.25">
      <c r="A7" s="7"/>
      <c r="B7" s="7"/>
      <c r="C7" s="7"/>
      <c r="D7" s="7"/>
      <c r="E7" s="7"/>
      <c r="F7" s="7"/>
      <c r="G7" s="7"/>
      <c r="H7" s="7"/>
    </row>
    <row r="8" spans="1:12" x14ac:dyDescent="0.25">
      <c r="A8" s="66">
        <v>1972</v>
      </c>
      <c r="B8" s="19">
        <v>0</v>
      </c>
      <c r="C8" s="19">
        <v>20</v>
      </c>
      <c r="D8" s="19">
        <v>0</v>
      </c>
      <c r="E8" s="19">
        <v>1</v>
      </c>
      <c r="F8" s="19">
        <v>2</v>
      </c>
      <c r="G8" s="19">
        <v>0</v>
      </c>
      <c r="H8" s="19">
        <f>SUM(B8:G8)</f>
        <v>23</v>
      </c>
    </row>
    <row r="9" spans="1:12" x14ac:dyDescent="0.25">
      <c r="A9" s="4">
        <v>1973</v>
      </c>
      <c r="B9" s="6">
        <v>0</v>
      </c>
      <c r="C9" s="6">
        <v>5</v>
      </c>
      <c r="D9" s="6">
        <v>0</v>
      </c>
      <c r="E9" s="6">
        <v>1</v>
      </c>
      <c r="F9" s="6">
        <v>3</v>
      </c>
      <c r="G9" s="6">
        <v>0</v>
      </c>
      <c r="H9" s="6">
        <f t="shared" ref="H9:H10" si="0">SUM(B9:G9)</f>
        <v>9</v>
      </c>
    </row>
    <row r="10" spans="1:12" x14ac:dyDescent="0.25">
      <c r="A10" s="66">
        <v>1974</v>
      </c>
      <c r="B10" s="19">
        <v>0</v>
      </c>
      <c r="C10" s="19">
        <v>11</v>
      </c>
      <c r="D10" s="19">
        <v>0</v>
      </c>
      <c r="E10" s="19">
        <v>2</v>
      </c>
      <c r="F10" s="19">
        <v>5</v>
      </c>
      <c r="G10" s="19">
        <v>0</v>
      </c>
      <c r="H10" s="19">
        <f t="shared" si="0"/>
        <v>18</v>
      </c>
    </row>
    <row r="11" spans="1:12" x14ac:dyDescent="0.25">
      <c r="A11" s="4">
        <v>1975</v>
      </c>
      <c r="B11" s="6">
        <v>0</v>
      </c>
      <c r="C11" s="6">
        <v>16</v>
      </c>
      <c r="D11" s="6">
        <v>0</v>
      </c>
      <c r="E11" s="6">
        <v>2</v>
      </c>
      <c r="F11" s="6">
        <v>4</v>
      </c>
      <c r="G11" s="6">
        <v>0</v>
      </c>
      <c r="H11" s="6">
        <f t="shared" ref="H11:H49" si="1">SUM(B11:G11)</f>
        <v>22</v>
      </c>
    </row>
    <row r="12" spans="1:12" x14ac:dyDescent="0.25">
      <c r="A12" s="66">
        <v>1976</v>
      </c>
      <c r="B12" s="19">
        <v>0</v>
      </c>
      <c r="C12" s="19">
        <v>9</v>
      </c>
      <c r="D12" s="19">
        <v>0</v>
      </c>
      <c r="E12" s="19">
        <v>0</v>
      </c>
      <c r="F12" s="19">
        <v>2</v>
      </c>
      <c r="G12" s="19">
        <v>0</v>
      </c>
      <c r="H12" s="19">
        <f t="shared" si="1"/>
        <v>11</v>
      </c>
    </row>
    <row r="13" spans="1:12" x14ac:dyDescent="0.25">
      <c r="A13" s="4">
        <v>1977</v>
      </c>
      <c r="B13" s="6">
        <v>0</v>
      </c>
      <c r="C13" s="6">
        <v>147</v>
      </c>
      <c r="D13" s="6">
        <v>0</v>
      </c>
      <c r="E13" s="6">
        <v>1</v>
      </c>
      <c r="F13" s="6">
        <v>1</v>
      </c>
      <c r="G13" s="6">
        <v>0</v>
      </c>
      <c r="H13" s="6">
        <f t="shared" si="1"/>
        <v>149</v>
      </c>
    </row>
    <row r="14" spans="1:12" x14ac:dyDescent="0.25">
      <c r="A14" s="66">
        <v>1978</v>
      </c>
      <c r="B14" s="19">
        <v>0</v>
      </c>
      <c r="C14" s="19">
        <v>193</v>
      </c>
      <c r="D14" s="19">
        <v>0</v>
      </c>
      <c r="E14" s="19">
        <v>4</v>
      </c>
      <c r="F14" s="19">
        <v>1</v>
      </c>
      <c r="G14" s="19">
        <v>0</v>
      </c>
      <c r="H14" s="19">
        <f t="shared" si="1"/>
        <v>198</v>
      </c>
    </row>
    <row r="15" spans="1:12" x14ac:dyDescent="0.25">
      <c r="A15" s="4">
        <v>1979</v>
      </c>
      <c r="B15" s="6">
        <v>0</v>
      </c>
      <c r="C15" s="6">
        <v>269</v>
      </c>
      <c r="D15" s="6">
        <v>0</v>
      </c>
      <c r="E15" s="6">
        <v>9</v>
      </c>
      <c r="F15" s="6">
        <v>1</v>
      </c>
      <c r="G15" s="6">
        <v>0</v>
      </c>
      <c r="H15" s="6">
        <f t="shared" si="1"/>
        <v>279</v>
      </c>
    </row>
    <row r="16" spans="1:12" x14ac:dyDescent="0.25">
      <c r="A16" s="66">
        <v>1980</v>
      </c>
      <c r="B16" s="19">
        <v>0</v>
      </c>
      <c r="C16" s="19">
        <v>397</v>
      </c>
      <c r="D16" s="19">
        <v>0</v>
      </c>
      <c r="E16" s="19">
        <v>8</v>
      </c>
      <c r="F16" s="19">
        <v>4</v>
      </c>
      <c r="G16" s="19">
        <v>0</v>
      </c>
      <c r="H16" s="19">
        <f t="shared" si="1"/>
        <v>409</v>
      </c>
    </row>
    <row r="17" spans="1:8" x14ac:dyDescent="0.25">
      <c r="A17" s="4">
        <v>1981</v>
      </c>
      <c r="B17" s="6">
        <v>0</v>
      </c>
      <c r="C17" s="6">
        <v>435</v>
      </c>
      <c r="D17" s="6">
        <v>0</v>
      </c>
      <c r="E17" s="6">
        <v>3</v>
      </c>
      <c r="F17" s="6">
        <v>9</v>
      </c>
      <c r="G17" s="6">
        <v>0</v>
      </c>
      <c r="H17" s="6">
        <f t="shared" si="1"/>
        <v>447</v>
      </c>
    </row>
    <row r="18" spans="1:8" x14ac:dyDescent="0.25">
      <c r="A18" s="66">
        <v>1982</v>
      </c>
      <c r="B18" s="19">
        <v>0</v>
      </c>
      <c r="C18" s="19">
        <v>319</v>
      </c>
      <c r="D18" s="19">
        <v>0</v>
      </c>
      <c r="E18" s="19">
        <v>1</v>
      </c>
      <c r="F18" s="19">
        <v>16</v>
      </c>
      <c r="G18" s="19">
        <v>0</v>
      </c>
      <c r="H18" s="19">
        <f t="shared" si="1"/>
        <v>336</v>
      </c>
    </row>
    <row r="19" spans="1:8" x14ac:dyDescent="0.25">
      <c r="A19" s="4">
        <v>1983</v>
      </c>
      <c r="B19" s="6">
        <v>0</v>
      </c>
      <c r="C19" s="6">
        <v>138</v>
      </c>
      <c r="D19" s="6">
        <v>0</v>
      </c>
      <c r="E19" s="6">
        <v>1</v>
      </c>
      <c r="F19" s="6">
        <v>2</v>
      </c>
      <c r="G19" s="6">
        <v>0</v>
      </c>
      <c r="H19" s="6">
        <f t="shared" si="1"/>
        <v>141</v>
      </c>
    </row>
    <row r="20" spans="1:8" x14ac:dyDescent="0.25">
      <c r="A20" s="66">
        <v>1984</v>
      </c>
      <c r="B20" s="19">
        <v>0</v>
      </c>
      <c r="C20" s="19">
        <v>217</v>
      </c>
      <c r="D20" s="19">
        <v>0</v>
      </c>
      <c r="E20" s="19">
        <v>3</v>
      </c>
      <c r="F20" s="19">
        <v>20</v>
      </c>
      <c r="G20" s="19">
        <v>0</v>
      </c>
      <c r="H20" s="19">
        <f t="shared" si="1"/>
        <v>240</v>
      </c>
    </row>
    <row r="21" spans="1:8" x14ac:dyDescent="0.25">
      <c r="A21" s="4">
        <v>1985</v>
      </c>
      <c r="B21" s="6">
        <v>0</v>
      </c>
      <c r="C21" s="6">
        <v>327</v>
      </c>
      <c r="D21" s="6">
        <v>0</v>
      </c>
      <c r="E21" s="6">
        <v>7</v>
      </c>
      <c r="F21" s="6">
        <v>35</v>
      </c>
      <c r="G21" s="6">
        <v>0</v>
      </c>
      <c r="H21" s="6">
        <f t="shared" si="1"/>
        <v>369</v>
      </c>
    </row>
    <row r="22" spans="1:8" x14ac:dyDescent="0.25">
      <c r="A22" s="66">
        <v>1986</v>
      </c>
      <c r="B22" s="19">
        <v>0</v>
      </c>
      <c r="C22" s="19">
        <v>227</v>
      </c>
      <c r="D22" s="19">
        <v>0</v>
      </c>
      <c r="E22" s="19">
        <v>4</v>
      </c>
      <c r="F22" s="19">
        <v>33</v>
      </c>
      <c r="G22" s="19">
        <v>0</v>
      </c>
      <c r="H22" s="19">
        <f t="shared" si="1"/>
        <v>264</v>
      </c>
    </row>
    <row r="23" spans="1:8" x14ac:dyDescent="0.25">
      <c r="A23" s="4">
        <v>1987</v>
      </c>
      <c r="B23" s="6">
        <v>0</v>
      </c>
      <c r="C23" s="6">
        <v>100</v>
      </c>
      <c r="D23" s="6">
        <v>0</v>
      </c>
      <c r="E23" s="6">
        <v>2</v>
      </c>
      <c r="F23" s="6">
        <v>16</v>
      </c>
      <c r="G23" s="6">
        <v>0</v>
      </c>
      <c r="H23" s="6">
        <f t="shared" si="1"/>
        <v>118</v>
      </c>
    </row>
    <row r="24" spans="1:8" x14ac:dyDescent="0.25">
      <c r="A24" s="66">
        <v>1988</v>
      </c>
      <c r="B24" s="19">
        <v>0</v>
      </c>
      <c r="C24" s="19">
        <v>126</v>
      </c>
      <c r="D24" s="19">
        <v>0</v>
      </c>
      <c r="E24" s="19">
        <v>0</v>
      </c>
      <c r="F24" s="19">
        <v>33</v>
      </c>
      <c r="G24" s="19">
        <v>0</v>
      </c>
      <c r="H24" s="19">
        <f t="shared" si="1"/>
        <v>159</v>
      </c>
    </row>
    <row r="25" spans="1:8" x14ac:dyDescent="0.25">
      <c r="A25" s="4">
        <v>1989</v>
      </c>
      <c r="B25" s="6">
        <v>0</v>
      </c>
      <c r="C25" s="6">
        <v>182</v>
      </c>
      <c r="D25" s="6">
        <v>0</v>
      </c>
      <c r="E25" s="6">
        <v>4</v>
      </c>
      <c r="F25" s="6">
        <v>56</v>
      </c>
      <c r="G25" s="6">
        <v>0</v>
      </c>
      <c r="H25" s="6">
        <f t="shared" si="1"/>
        <v>242</v>
      </c>
    </row>
    <row r="26" spans="1:8" x14ac:dyDescent="0.25">
      <c r="A26" s="66">
        <v>1990</v>
      </c>
      <c r="B26" s="19">
        <v>0</v>
      </c>
      <c r="C26" s="19">
        <v>424</v>
      </c>
      <c r="D26" s="19">
        <v>0</v>
      </c>
      <c r="E26" s="19">
        <v>10</v>
      </c>
      <c r="F26" s="19">
        <v>145</v>
      </c>
      <c r="G26" s="19">
        <v>2</v>
      </c>
      <c r="H26" s="19">
        <f t="shared" si="1"/>
        <v>581</v>
      </c>
    </row>
    <row r="27" spans="1:8" x14ac:dyDescent="0.25">
      <c r="A27" s="4">
        <v>1991</v>
      </c>
      <c r="B27" s="6">
        <v>20</v>
      </c>
      <c r="C27" s="6">
        <v>804</v>
      </c>
      <c r="D27" s="6">
        <v>0</v>
      </c>
      <c r="E27" s="6">
        <v>12</v>
      </c>
      <c r="F27" s="6">
        <v>219</v>
      </c>
      <c r="G27" s="6">
        <v>18</v>
      </c>
      <c r="H27" s="6">
        <f t="shared" si="1"/>
        <v>1073</v>
      </c>
    </row>
    <row r="28" spans="1:8" x14ac:dyDescent="0.25">
      <c r="A28" s="66">
        <v>1992</v>
      </c>
      <c r="B28" s="19">
        <v>2</v>
      </c>
      <c r="C28" s="19">
        <v>1025</v>
      </c>
      <c r="D28" s="19">
        <v>21</v>
      </c>
      <c r="E28" s="19">
        <v>5</v>
      </c>
      <c r="F28" s="19">
        <v>317</v>
      </c>
      <c r="G28" s="19">
        <v>38</v>
      </c>
      <c r="H28" s="19">
        <f t="shared" si="1"/>
        <v>1408</v>
      </c>
    </row>
    <row r="29" spans="1:8" x14ac:dyDescent="0.25">
      <c r="A29" s="4">
        <v>1993</v>
      </c>
      <c r="B29" s="6">
        <v>14</v>
      </c>
      <c r="C29" s="6">
        <v>1198</v>
      </c>
      <c r="D29" s="6">
        <v>3</v>
      </c>
      <c r="E29" s="6">
        <v>6</v>
      </c>
      <c r="F29" s="6">
        <v>489</v>
      </c>
      <c r="G29" s="6">
        <v>98</v>
      </c>
      <c r="H29" s="6">
        <f t="shared" si="1"/>
        <v>1808</v>
      </c>
    </row>
    <row r="30" spans="1:8" x14ac:dyDescent="0.25">
      <c r="A30" s="66">
        <v>1994</v>
      </c>
      <c r="B30" s="19">
        <v>0</v>
      </c>
      <c r="C30" s="19">
        <v>1156</v>
      </c>
      <c r="D30" s="19">
        <v>2</v>
      </c>
      <c r="E30" s="19">
        <v>7</v>
      </c>
      <c r="F30" s="19">
        <v>190</v>
      </c>
      <c r="G30" s="19">
        <v>112</v>
      </c>
      <c r="H30" s="19">
        <f t="shared" si="1"/>
        <v>1467</v>
      </c>
    </row>
    <row r="31" spans="1:8" x14ac:dyDescent="0.25">
      <c r="A31" s="4">
        <v>1995</v>
      </c>
      <c r="B31" s="6">
        <v>0</v>
      </c>
      <c r="C31" s="6">
        <v>430</v>
      </c>
      <c r="D31" s="6">
        <v>0</v>
      </c>
      <c r="E31" s="6">
        <v>4</v>
      </c>
      <c r="F31" s="6">
        <v>51</v>
      </c>
      <c r="G31" s="6">
        <v>71</v>
      </c>
      <c r="H31" s="6">
        <f t="shared" si="1"/>
        <v>556</v>
      </c>
    </row>
    <row r="32" spans="1:8" x14ac:dyDescent="0.25">
      <c r="A32" s="66">
        <v>1996</v>
      </c>
      <c r="B32" s="19">
        <v>2</v>
      </c>
      <c r="C32" s="19">
        <v>158</v>
      </c>
      <c r="D32" s="19">
        <v>0</v>
      </c>
      <c r="E32" s="19">
        <v>0</v>
      </c>
      <c r="F32" s="19">
        <v>29</v>
      </c>
      <c r="G32" s="19">
        <v>25</v>
      </c>
      <c r="H32" s="19">
        <f t="shared" si="1"/>
        <v>214</v>
      </c>
    </row>
    <row r="33" spans="1:15" x14ac:dyDescent="0.25">
      <c r="A33" s="4">
        <v>1997</v>
      </c>
      <c r="B33" s="6">
        <v>0</v>
      </c>
      <c r="C33" s="6">
        <v>500</v>
      </c>
      <c r="D33" s="6">
        <v>0</v>
      </c>
      <c r="E33" s="6">
        <v>1</v>
      </c>
      <c r="F33" s="6">
        <v>103</v>
      </c>
      <c r="G33" s="6">
        <v>43</v>
      </c>
      <c r="H33" s="6">
        <f t="shared" si="1"/>
        <v>647</v>
      </c>
    </row>
    <row r="34" spans="1:15" x14ac:dyDescent="0.25">
      <c r="A34" s="66">
        <v>1998</v>
      </c>
      <c r="B34" s="19">
        <v>34</v>
      </c>
      <c r="C34" s="19">
        <v>841</v>
      </c>
      <c r="D34" s="19">
        <v>0</v>
      </c>
      <c r="E34" s="19">
        <v>10</v>
      </c>
      <c r="F34" s="19">
        <v>110</v>
      </c>
      <c r="G34" s="19">
        <v>65</v>
      </c>
      <c r="H34" s="19">
        <f t="shared" si="1"/>
        <v>1060</v>
      </c>
    </row>
    <row r="35" spans="1:15" x14ac:dyDescent="0.25">
      <c r="A35" s="4">
        <v>1999</v>
      </c>
      <c r="B35" s="6">
        <v>14</v>
      </c>
      <c r="C35" s="6">
        <v>862</v>
      </c>
      <c r="D35" s="6">
        <v>1</v>
      </c>
      <c r="E35" s="6">
        <v>1</v>
      </c>
      <c r="F35" s="6">
        <v>156</v>
      </c>
      <c r="G35" s="6">
        <v>79</v>
      </c>
      <c r="H35" s="6">
        <f t="shared" si="1"/>
        <v>1113</v>
      </c>
      <c r="O35" s="8">
        <f>-B53</f>
        <v>-2.6438823217165841</v>
      </c>
    </row>
    <row r="36" spans="1:15" x14ac:dyDescent="0.25">
      <c r="A36" s="66">
        <v>2000</v>
      </c>
      <c r="B36" s="19">
        <v>13</v>
      </c>
      <c r="C36" s="19">
        <v>2077</v>
      </c>
      <c r="D36" s="19">
        <v>9</v>
      </c>
      <c r="E36" s="19">
        <v>2</v>
      </c>
      <c r="F36" s="19">
        <v>349</v>
      </c>
      <c r="G36" s="19">
        <v>104</v>
      </c>
      <c r="H36" s="19">
        <f t="shared" si="1"/>
        <v>2554</v>
      </c>
    </row>
    <row r="37" spans="1:15" x14ac:dyDescent="0.25">
      <c r="A37" s="4">
        <v>2001</v>
      </c>
      <c r="B37" s="6">
        <v>42</v>
      </c>
      <c r="C37" s="6">
        <v>2957</v>
      </c>
      <c r="D37" s="6">
        <v>0</v>
      </c>
      <c r="E37" s="6">
        <v>1</v>
      </c>
      <c r="F37" s="6">
        <v>391</v>
      </c>
      <c r="G37" s="6">
        <v>111</v>
      </c>
      <c r="H37" s="6">
        <f t="shared" si="1"/>
        <v>3502</v>
      </c>
    </row>
    <row r="38" spans="1:15" x14ac:dyDescent="0.25">
      <c r="A38" s="66">
        <v>2002</v>
      </c>
      <c r="B38" s="19">
        <v>0</v>
      </c>
      <c r="C38" s="19">
        <v>1828</v>
      </c>
      <c r="D38" s="19">
        <v>0</v>
      </c>
      <c r="E38" s="19">
        <v>0</v>
      </c>
      <c r="F38" s="19">
        <v>227</v>
      </c>
      <c r="G38" s="19">
        <v>117</v>
      </c>
      <c r="H38" s="19">
        <f t="shared" si="1"/>
        <v>2172</v>
      </c>
    </row>
    <row r="39" spans="1:15" x14ac:dyDescent="0.25">
      <c r="A39" s="4">
        <v>2003</v>
      </c>
      <c r="B39" s="6">
        <v>79</v>
      </c>
      <c r="C39" s="6">
        <v>2169</v>
      </c>
      <c r="D39" s="6">
        <v>13</v>
      </c>
      <c r="E39" s="6">
        <v>0</v>
      </c>
      <c r="F39" s="6">
        <v>522</v>
      </c>
      <c r="G39" s="6">
        <v>152</v>
      </c>
      <c r="H39" s="6">
        <f t="shared" si="1"/>
        <v>2935</v>
      </c>
    </row>
    <row r="40" spans="1:15" x14ac:dyDescent="0.25">
      <c r="A40" s="66">
        <v>2004</v>
      </c>
      <c r="B40" s="19">
        <v>44</v>
      </c>
      <c r="C40" s="19">
        <v>1251</v>
      </c>
      <c r="D40" s="19">
        <v>5</v>
      </c>
      <c r="E40" s="19">
        <v>0</v>
      </c>
      <c r="F40" s="19">
        <v>518</v>
      </c>
      <c r="G40" s="19">
        <v>189</v>
      </c>
      <c r="H40" s="19">
        <f t="shared" si="1"/>
        <v>2007</v>
      </c>
    </row>
    <row r="41" spans="1:15" x14ac:dyDescent="0.25">
      <c r="A41" s="4">
        <v>2005</v>
      </c>
      <c r="B41" s="6">
        <v>35</v>
      </c>
      <c r="C41" s="6">
        <v>1244</v>
      </c>
      <c r="D41" s="6">
        <v>22</v>
      </c>
      <c r="E41" s="6">
        <v>0</v>
      </c>
      <c r="F41" s="6">
        <v>711</v>
      </c>
      <c r="G41" s="6">
        <v>251</v>
      </c>
      <c r="H41" s="6">
        <f t="shared" si="1"/>
        <v>2263</v>
      </c>
    </row>
    <row r="42" spans="1:15" x14ac:dyDescent="0.25">
      <c r="A42" s="66">
        <v>2006</v>
      </c>
      <c r="B42" s="19">
        <v>150</v>
      </c>
      <c r="C42" s="19">
        <v>1450</v>
      </c>
      <c r="D42" s="19">
        <v>27</v>
      </c>
      <c r="E42" s="19">
        <v>0</v>
      </c>
      <c r="F42" s="19">
        <v>669</v>
      </c>
      <c r="G42" s="19">
        <v>511</v>
      </c>
      <c r="H42" s="19">
        <f t="shared" si="1"/>
        <v>2807</v>
      </c>
    </row>
    <row r="43" spans="1:15" x14ac:dyDescent="0.25">
      <c r="A43" s="4">
        <v>2007</v>
      </c>
      <c r="B43" s="6">
        <v>74</v>
      </c>
      <c r="C43" s="6">
        <v>1187</v>
      </c>
      <c r="D43" s="6">
        <v>10</v>
      </c>
      <c r="E43" s="6">
        <v>0</v>
      </c>
      <c r="F43" s="6">
        <v>679</v>
      </c>
      <c r="G43" s="6">
        <v>368</v>
      </c>
      <c r="H43" s="6">
        <f t="shared" si="1"/>
        <v>2318</v>
      </c>
    </row>
    <row r="44" spans="1:15" x14ac:dyDescent="0.25">
      <c r="A44" s="66">
        <v>2008</v>
      </c>
      <c r="B44" s="19">
        <v>76</v>
      </c>
      <c r="C44" s="19">
        <v>1100</v>
      </c>
      <c r="D44" s="19">
        <v>25</v>
      </c>
      <c r="E44" s="19">
        <v>0</v>
      </c>
      <c r="F44" s="19">
        <v>1163</v>
      </c>
      <c r="G44" s="19">
        <v>721</v>
      </c>
      <c r="H44" s="19">
        <f t="shared" si="1"/>
        <v>3085</v>
      </c>
    </row>
    <row r="45" spans="1:15" x14ac:dyDescent="0.25">
      <c r="A45" s="4">
        <v>2009</v>
      </c>
      <c r="B45" s="6">
        <v>60</v>
      </c>
      <c r="C45" s="6">
        <v>924</v>
      </c>
      <c r="D45" s="6">
        <v>0</v>
      </c>
      <c r="E45" s="6">
        <v>0</v>
      </c>
      <c r="F45" s="6">
        <v>640</v>
      </c>
      <c r="G45" s="6">
        <v>745</v>
      </c>
      <c r="H45" s="6">
        <f t="shared" si="1"/>
        <v>2369</v>
      </c>
    </row>
    <row r="46" spans="1:15" x14ac:dyDescent="0.25">
      <c r="A46" s="66">
        <v>2010</v>
      </c>
      <c r="B46" s="19">
        <v>160</v>
      </c>
      <c r="C46" s="19">
        <v>350</v>
      </c>
      <c r="D46" s="19">
        <v>2</v>
      </c>
      <c r="E46" s="19">
        <v>0</v>
      </c>
      <c r="F46" s="19">
        <v>292</v>
      </c>
      <c r="G46" s="19">
        <v>431</v>
      </c>
      <c r="H46" s="19">
        <f t="shared" si="1"/>
        <v>1235</v>
      </c>
    </row>
    <row r="47" spans="1:15" s="23" customFormat="1" x14ac:dyDescent="0.25">
      <c r="A47" s="67">
        <v>2011</v>
      </c>
      <c r="B47" s="32">
        <v>225</v>
      </c>
      <c r="C47" s="32">
        <v>908</v>
      </c>
      <c r="D47" s="32">
        <v>172</v>
      </c>
      <c r="E47" s="32">
        <v>0</v>
      </c>
      <c r="F47" s="32">
        <v>658</v>
      </c>
      <c r="G47" s="32">
        <v>711</v>
      </c>
      <c r="H47" s="32">
        <f t="shared" si="1"/>
        <v>2674</v>
      </c>
    </row>
    <row r="48" spans="1:15" s="23" customFormat="1" x14ac:dyDescent="0.25">
      <c r="A48" s="66">
        <v>2012</v>
      </c>
      <c r="B48" s="19">
        <v>104</v>
      </c>
      <c r="C48" s="19">
        <v>943</v>
      </c>
      <c r="D48" s="19">
        <v>74</v>
      </c>
      <c r="E48" s="19">
        <v>0</v>
      </c>
      <c r="F48" s="19">
        <v>576</v>
      </c>
      <c r="G48" s="19">
        <v>625</v>
      </c>
      <c r="H48" s="19">
        <f t="shared" si="1"/>
        <v>2322</v>
      </c>
    </row>
    <row r="49" spans="1:8" s="23" customFormat="1" x14ac:dyDescent="0.25">
      <c r="A49" s="67">
        <v>2013</v>
      </c>
      <c r="B49" s="32">
        <v>87</v>
      </c>
      <c r="C49" s="32">
        <v>807</v>
      </c>
      <c r="D49" s="32">
        <v>18</v>
      </c>
      <c r="E49" s="32">
        <v>0</v>
      </c>
      <c r="F49" s="32">
        <v>515</v>
      </c>
      <c r="G49" s="32">
        <v>639</v>
      </c>
      <c r="H49" s="32">
        <f t="shared" si="1"/>
        <v>2066</v>
      </c>
    </row>
    <row r="50" spans="1:8" s="23" customFormat="1" x14ac:dyDescent="0.25">
      <c r="A50" s="66">
        <v>2014</v>
      </c>
      <c r="B50" s="19">
        <v>60</v>
      </c>
      <c r="C50" s="19">
        <v>622</v>
      </c>
      <c r="D50" s="19">
        <v>3</v>
      </c>
      <c r="E50" s="19">
        <v>0</v>
      </c>
      <c r="F50" s="19">
        <v>404</v>
      </c>
      <c r="G50" s="19">
        <v>222</v>
      </c>
      <c r="H50" s="19">
        <f t="shared" ref="H50" si="2">SUM(B50:G50)</f>
        <v>1311</v>
      </c>
    </row>
    <row r="51" spans="1:8" ht="8.25" customHeight="1" x14ac:dyDescent="0.25">
      <c r="A51" s="22"/>
      <c r="B51" s="32"/>
      <c r="C51" s="32"/>
      <c r="D51" s="32"/>
      <c r="E51" s="32"/>
      <c r="F51" s="32"/>
      <c r="G51" s="32"/>
      <c r="H51" s="32"/>
    </row>
    <row r="52" spans="1:8" ht="26.25" customHeight="1" x14ac:dyDescent="0.25">
      <c r="A52" s="9" t="s">
        <v>39</v>
      </c>
      <c r="B52" s="33">
        <f>SUM(B8:B50)</f>
        <v>1295</v>
      </c>
      <c r="C52" s="33">
        <f t="shared" ref="C52:H52" si="3">SUM(C8:C50)</f>
        <v>30353</v>
      </c>
      <c r="D52" s="33">
        <f t="shared" si="3"/>
        <v>407</v>
      </c>
      <c r="E52" s="33">
        <f t="shared" si="3"/>
        <v>112</v>
      </c>
      <c r="F52" s="33">
        <f t="shared" si="3"/>
        <v>10366</v>
      </c>
      <c r="G52" s="33">
        <f t="shared" si="3"/>
        <v>6448</v>
      </c>
      <c r="H52" s="33">
        <f t="shared" si="3"/>
        <v>48981</v>
      </c>
    </row>
    <row r="53" spans="1:8" x14ac:dyDescent="0.25">
      <c r="B53" s="37">
        <f t="shared" ref="B53:G53" si="4">B52*100/$H$52</f>
        <v>2.6438823217165841</v>
      </c>
      <c r="C53" s="37">
        <f t="shared" si="4"/>
        <v>61.968926726689944</v>
      </c>
      <c r="D53" s="37">
        <f t="shared" si="4"/>
        <v>0.83093444396806926</v>
      </c>
      <c r="E53" s="37">
        <f t="shared" si="4"/>
        <v>0.22866009268900186</v>
      </c>
      <c r="F53" s="37">
        <f t="shared" si="4"/>
        <v>21.163308221555297</v>
      </c>
      <c r="G53" s="37">
        <f t="shared" si="4"/>
        <v>13.164288193381108</v>
      </c>
      <c r="H53" s="37">
        <f>SUM(B53:G53)</f>
        <v>100.00000000000001</v>
      </c>
    </row>
  </sheetData>
  <mergeCells count="10">
    <mergeCell ref="A2:L2"/>
    <mergeCell ref="A5:A6"/>
    <mergeCell ref="H5:H6"/>
    <mergeCell ref="B5:B6"/>
    <mergeCell ref="C5:C6"/>
    <mergeCell ref="D5:D6"/>
    <mergeCell ref="E5:E6"/>
    <mergeCell ref="F5:F6"/>
    <mergeCell ref="G5:G6"/>
    <mergeCell ref="A3:L3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10:H50 H8:H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zoomScaleNormal="100" workbookViewId="0">
      <selection activeCell="J57" sqref="J57:K57"/>
    </sheetView>
  </sheetViews>
  <sheetFormatPr baseColWidth="10" defaultColWidth="11.42578125" defaultRowHeight="15" x14ac:dyDescent="0.25"/>
  <cols>
    <col min="1" max="1" width="16.7109375" style="5" customWidth="1"/>
    <col min="2" max="2" width="9.85546875" style="5" customWidth="1"/>
    <col min="3" max="3" width="11.28515625" style="5" customWidth="1"/>
    <col min="4" max="4" width="11" style="5" customWidth="1"/>
    <col min="5" max="5" width="8.85546875" style="5" bestFit="1" customWidth="1"/>
    <col min="6" max="6" width="8.85546875" style="5" customWidth="1"/>
    <col min="7" max="7" width="9" style="5" customWidth="1"/>
    <col min="8" max="16384" width="11.42578125" style="5"/>
  </cols>
  <sheetData>
    <row r="2" spans="1:7" ht="18.75" customHeight="1" x14ac:dyDescent="0.3">
      <c r="A2" s="74" t="s">
        <v>133</v>
      </c>
      <c r="B2" s="50"/>
      <c r="C2" s="50"/>
      <c r="D2" s="50"/>
      <c r="E2" s="50"/>
      <c r="F2" s="50"/>
      <c r="G2" s="50"/>
    </row>
    <row r="3" spans="1:7" ht="15" customHeight="1" x14ac:dyDescent="0.3">
      <c r="A3" s="74" t="s">
        <v>135</v>
      </c>
      <c r="B3" s="50"/>
      <c r="C3" s="50"/>
      <c r="D3" s="50"/>
      <c r="E3" s="50"/>
      <c r="F3" s="50"/>
      <c r="G3" s="50"/>
    </row>
    <row r="4" spans="1:7" ht="15" customHeight="1" x14ac:dyDescent="0.25">
      <c r="E4" s="5" t="s">
        <v>134</v>
      </c>
    </row>
    <row r="5" spans="1:7" ht="19.5" customHeight="1" x14ac:dyDescent="0.25">
      <c r="A5" s="125" t="s">
        <v>107</v>
      </c>
      <c r="B5" s="126" t="s">
        <v>42</v>
      </c>
      <c r="C5" s="122" t="s">
        <v>41</v>
      </c>
      <c r="D5" s="122" t="s">
        <v>43</v>
      </c>
      <c r="E5" s="126" t="s">
        <v>44</v>
      </c>
      <c r="F5" s="126" t="s">
        <v>49</v>
      </c>
      <c r="G5" s="122" t="s">
        <v>39</v>
      </c>
    </row>
    <row r="6" spans="1:7" ht="19.5" customHeight="1" x14ac:dyDescent="0.25">
      <c r="A6" s="125"/>
      <c r="B6" s="126"/>
      <c r="C6" s="122"/>
      <c r="D6" s="122"/>
      <c r="E6" s="126"/>
      <c r="F6" s="126"/>
      <c r="G6" s="122"/>
    </row>
    <row r="7" spans="1:7" x14ac:dyDescent="0.25">
      <c r="A7" s="7"/>
      <c r="B7" s="6"/>
      <c r="C7" s="6"/>
      <c r="D7" s="6"/>
      <c r="E7" s="6"/>
      <c r="F7" s="6"/>
      <c r="G7" s="6"/>
    </row>
    <row r="8" spans="1:7" x14ac:dyDescent="0.25">
      <c r="A8" s="66">
        <v>1972</v>
      </c>
      <c r="B8" s="19">
        <v>23</v>
      </c>
      <c r="C8" s="19">
        <v>0</v>
      </c>
      <c r="D8" s="19">
        <v>0</v>
      </c>
      <c r="E8" s="19">
        <v>0</v>
      </c>
      <c r="F8" s="19">
        <v>0</v>
      </c>
      <c r="G8" s="19">
        <f>SUM(B8:F8)</f>
        <v>23</v>
      </c>
    </row>
    <row r="9" spans="1:7" x14ac:dyDescent="0.25">
      <c r="A9" s="4">
        <v>1973</v>
      </c>
      <c r="B9" s="6">
        <v>9</v>
      </c>
      <c r="C9" s="6">
        <v>0</v>
      </c>
      <c r="D9" s="6">
        <v>0</v>
      </c>
      <c r="E9" s="6">
        <v>0</v>
      </c>
      <c r="F9" s="6">
        <v>0</v>
      </c>
      <c r="G9" s="31">
        <f t="shared" ref="G9:G10" si="0">SUM(B9:F9)</f>
        <v>9</v>
      </c>
    </row>
    <row r="10" spans="1:7" x14ac:dyDescent="0.25">
      <c r="A10" s="66">
        <v>1974</v>
      </c>
      <c r="B10" s="19">
        <v>16</v>
      </c>
      <c r="C10" s="19">
        <v>0</v>
      </c>
      <c r="D10" s="19">
        <v>2</v>
      </c>
      <c r="E10" s="19">
        <v>0</v>
      </c>
      <c r="F10" s="19">
        <v>0</v>
      </c>
      <c r="G10" s="19">
        <f t="shared" si="0"/>
        <v>18</v>
      </c>
    </row>
    <row r="11" spans="1:7" x14ac:dyDescent="0.25">
      <c r="A11" s="4">
        <v>1975</v>
      </c>
      <c r="B11" s="6">
        <v>20</v>
      </c>
      <c r="C11" s="6">
        <v>1</v>
      </c>
      <c r="D11" s="6">
        <v>1</v>
      </c>
      <c r="E11" s="6">
        <v>0</v>
      </c>
      <c r="F11" s="6">
        <v>0</v>
      </c>
      <c r="G11" s="31">
        <f t="shared" ref="G11:G45" si="1">SUM(B11:F11)</f>
        <v>22</v>
      </c>
    </row>
    <row r="12" spans="1:7" x14ac:dyDescent="0.25">
      <c r="A12" s="66">
        <v>1976</v>
      </c>
      <c r="B12" s="19">
        <v>10</v>
      </c>
      <c r="C12" s="19">
        <v>0</v>
      </c>
      <c r="D12" s="19">
        <v>1</v>
      </c>
      <c r="E12" s="19">
        <v>0</v>
      </c>
      <c r="F12" s="19">
        <v>0</v>
      </c>
      <c r="G12" s="19">
        <f t="shared" si="1"/>
        <v>11</v>
      </c>
    </row>
    <row r="13" spans="1:7" x14ac:dyDescent="0.25">
      <c r="A13" s="4">
        <v>1977</v>
      </c>
      <c r="B13" s="6">
        <v>149</v>
      </c>
      <c r="C13" s="6">
        <v>0</v>
      </c>
      <c r="D13" s="6">
        <v>0</v>
      </c>
      <c r="E13" s="6">
        <v>0</v>
      </c>
      <c r="F13" s="6">
        <v>0</v>
      </c>
      <c r="G13" s="31">
        <f t="shared" si="1"/>
        <v>149</v>
      </c>
    </row>
    <row r="14" spans="1:7" x14ac:dyDescent="0.25">
      <c r="A14" s="66">
        <v>1978</v>
      </c>
      <c r="B14" s="19">
        <v>198</v>
      </c>
      <c r="C14" s="19">
        <v>0</v>
      </c>
      <c r="D14" s="19">
        <v>0</v>
      </c>
      <c r="E14" s="19">
        <v>0</v>
      </c>
      <c r="F14" s="19">
        <v>0</v>
      </c>
      <c r="G14" s="19">
        <f t="shared" si="1"/>
        <v>198</v>
      </c>
    </row>
    <row r="15" spans="1:7" x14ac:dyDescent="0.25">
      <c r="A15" s="4">
        <v>1979</v>
      </c>
      <c r="B15" s="6">
        <v>276</v>
      </c>
      <c r="C15" s="6">
        <v>2</v>
      </c>
      <c r="D15" s="6">
        <v>1</v>
      </c>
      <c r="E15" s="6">
        <v>0</v>
      </c>
      <c r="F15" s="6">
        <v>0</v>
      </c>
      <c r="G15" s="31">
        <f t="shared" si="1"/>
        <v>279</v>
      </c>
    </row>
    <row r="16" spans="1:7" x14ac:dyDescent="0.25">
      <c r="A16" s="66">
        <v>1980</v>
      </c>
      <c r="B16" s="19">
        <v>409</v>
      </c>
      <c r="C16" s="19">
        <v>0</v>
      </c>
      <c r="D16" s="19">
        <v>0</v>
      </c>
      <c r="E16" s="19">
        <v>0</v>
      </c>
      <c r="F16" s="19">
        <v>0</v>
      </c>
      <c r="G16" s="19">
        <f t="shared" si="1"/>
        <v>409</v>
      </c>
    </row>
    <row r="17" spans="1:7" x14ac:dyDescent="0.25">
      <c r="A17" s="4">
        <v>1981</v>
      </c>
      <c r="B17" s="6">
        <v>444</v>
      </c>
      <c r="C17" s="6">
        <v>0</v>
      </c>
      <c r="D17" s="6">
        <v>3</v>
      </c>
      <c r="E17" s="6">
        <v>0</v>
      </c>
      <c r="F17" s="6">
        <v>0</v>
      </c>
      <c r="G17" s="31">
        <f t="shared" si="1"/>
        <v>447</v>
      </c>
    </row>
    <row r="18" spans="1:7" x14ac:dyDescent="0.25">
      <c r="A18" s="66">
        <v>1982</v>
      </c>
      <c r="B18" s="19">
        <v>333</v>
      </c>
      <c r="C18" s="19">
        <v>0</v>
      </c>
      <c r="D18" s="19">
        <v>3</v>
      </c>
      <c r="E18" s="19">
        <v>0</v>
      </c>
      <c r="F18" s="19">
        <v>0</v>
      </c>
      <c r="G18" s="19">
        <f t="shared" si="1"/>
        <v>336</v>
      </c>
    </row>
    <row r="19" spans="1:7" x14ac:dyDescent="0.25">
      <c r="A19" s="4">
        <v>1983</v>
      </c>
      <c r="B19" s="6">
        <v>138</v>
      </c>
      <c r="C19" s="6">
        <v>1</v>
      </c>
      <c r="D19" s="6">
        <v>2</v>
      </c>
      <c r="E19" s="6">
        <v>0</v>
      </c>
      <c r="F19" s="6">
        <v>0</v>
      </c>
      <c r="G19" s="31">
        <f t="shared" si="1"/>
        <v>141</v>
      </c>
    </row>
    <row r="20" spans="1:7" x14ac:dyDescent="0.25">
      <c r="A20" s="66">
        <v>1984</v>
      </c>
      <c r="B20" s="19">
        <v>237</v>
      </c>
      <c r="C20" s="19">
        <v>1</v>
      </c>
      <c r="D20" s="19">
        <v>1</v>
      </c>
      <c r="E20" s="19">
        <v>0</v>
      </c>
      <c r="F20" s="19">
        <v>1</v>
      </c>
      <c r="G20" s="19">
        <f t="shared" si="1"/>
        <v>240</v>
      </c>
    </row>
    <row r="21" spans="1:7" x14ac:dyDescent="0.25">
      <c r="A21" s="4">
        <v>1985</v>
      </c>
      <c r="B21" s="6">
        <v>367</v>
      </c>
      <c r="C21" s="6">
        <v>0</v>
      </c>
      <c r="D21" s="6">
        <v>1</v>
      </c>
      <c r="E21" s="6">
        <v>1</v>
      </c>
      <c r="F21" s="6">
        <v>0</v>
      </c>
      <c r="G21" s="31">
        <f t="shared" si="1"/>
        <v>369</v>
      </c>
    </row>
    <row r="22" spans="1:7" x14ac:dyDescent="0.25">
      <c r="A22" s="66">
        <v>1986</v>
      </c>
      <c r="B22" s="19">
        <v>262</v>
      </c>
      <c r="C22" s="19">
        <v>1</v>
      </c>
      <c r="D22" s="19">
        <v>1</v>
      </c>
      <c r="E22" s="19">
        <v>0</v>
      </c>
      <c r="F22" s="19">
        <v>0</v>
      </c>
      <c r="G22" s="19">
        <f t="shared" si="1"/>
        <v>264</v>
      </c>
    </row>
    <row r="23" spans="1:7" x14ac:dyDescent="0.25">
      <c r="A23" s="4">
        <v>1987</v>
      </c>
      <c r="B23" s="6">
        <v>112</v>
      </c>
      <c r="C23" s="6">
        <v>0</v>
      </c>
      <c r="D23" s="6">
        <v>5</v>
      </c>
      <c r="E23" s="6">
        <v>0</v>
      </c>
      <c r="F23" s="6">
        <v>1</v>
      </c>
      <c r="G23" s="31">
        <f t="shared" si="1"/>
        <v>118</v>
      </c>
    </row>
    <row r="24" spans="1:7" x14ac:dyDescent="0.25">
      <c r="A24" s="66">
        <v>1988</v>
      </c>
      <c r="B24" s="19">
        <v>133</v>
      </c>
      <c r="C24" s="19">
        <v>0</v>
      </c>
      <c r="D24" s="19">
        <v>15</v>
      </c>
      <c r="E24" s="19">
        <v>6</v>
      </c>
      <c r="F24" s="19">
        <v>5</v>
      </c>
      <c r="G24" s="19">
        <f t="shared" si="1"/>
        <v>159</v>
      </c>
    </row>
    <row r="25" spans="1:7" x14ac:dyDescent="0.25">
      <c r="A25" s="4">
        <v>1989</v>
      </c>
      <c r="B25" s="6">
        <v>183</v>
      </c>
      <c r="C25" s="6">
        <v>0</v>
      </c>
      <c r="D25" s="6">
        <v>23</v>
      </c>
      <c r="E25" s="6">
        <v>13</v>
      </c>
      <c r="F25" s="6">
        <v>23</v>
      </c>
      <c r="G25" s="31">
        <f t="shared" si="1"/>
        <v>242</v>
      </c>
    </row>
    <row r="26" spans="1:7" x14ac:dyDescent="0.25">
      <c r="A26" s="66">
        <v>1990</v>
      </c>
      <c r="B26" s="19">
        <v>496</v>
      </c>
      <c r="C26" s="19">
        <v>2</v>
      </c>
      <c r="D26" s="19">
        <v>36</v>
      </c>
      <c r="E26" s="19">
        <v>7</v>
      </c>
      <c r="F26" s="19">
        <v>40</v>
      </c>
      <c r="G26" s="19">
        <f t="shared" si="1"/>
        <v>581</v>
      </c>
    </row>
    <row r="27" spans="1:7" x14ac:dyDescent="0.25">
      <c r="A27" s="4">
        <v>1991</v>
      </c>
      <c r="B27" s="6">
        <v>949</v>
      </c>
      <c r="C27" s="6">
        <v>8</v>
      </c>
      <c r="D27" s="6">
        <v>43</v>
      </c>
      <c r="E27" s="6">
        <v>9</v>
      </c>
      <c r="F27" s="6">
        <v>64</v>
      </c>
      <c r="G27" s="31">
        <f t="shared" si="1"/>
        <v>1073</v>
      </c>
    </row>
    <row r="28" spans="1:7" x14ac:dyDescent="0.25">
      <c r="A28" s="66">
        <v>1992</v>
      </c>
      <c r="B28" s="19">
        <v>1211</v>
      </c>
      <c r="C28" s="19">
        <v>27</v>
      </c>
      <c r="D28" s="19">
        <v>71</v>
      </c>
      <c r="E28" s="19">
        <v>7</v>
      </c>
      <c r="F28" s="19">
        <v>92</v>
      </c>
      <c r="G28" s="19">
        <f t="shared" si="1"/>
        <v>1408</v>
      </c>
    </row>
    <row r="29" spans="1:7" x14ac:dyDescent="0.25">
      <c r="A29" s="4">
        <v>1993</v>
      </c>
      <c r="B29" s="6">
        <v>1646</v>
      </c>
      <c r="C29" s="6">
        <v>71</v>
      </c>
      <c r="D29" s="6">
        <v>75</v>
      </c>
      <c r="E29" s="6">
        <v>3</v>
      </c>
      <c r="F29" s="6">
        <v>13</v>
      </c>
      <c r="G29" s="31">
        <f t="shared" si="1"/>
        <v>1808</v>
      </c>
    </row>
    <row r="30" spans="1:7" x14ac:dyDescent="0.25">
      <c r="A30" s="66">
        <v>1994</v>
      </c>
      <c r="B30" s="19">
        <v>1345</v>
      </c>
      <c r="C30" s="19">
        <v>53</v>
      </c>
      <c r="D30" s="19">
        <v>66</v>
      </c>
      <c r="E30" s="19">
        <v>1</v>
      </c>
      <c r="F30" s="19">
        <v>2</v>
      </c>
      <c r="G30" s="19">
        <f t="shared" si="1"/>
        <v>1467</v>
      </c>
    </row>
    <row r="31" spans="1:7" x14ac:dyDescent="0.25">
      <c r="A31" s="4">
        <v>1995</v>
      </c>
      <c r="B31" s="6">
        <v>468</v>
      </c>
      <c r="C31" s="6">
        <v>46</v>
      </c>
      <c r="D31" s="6">
        <v>42</v>
      </c>
      <c r="E31" s="6">
        <v>0</v>
      </c>
      <c r="F31" s="6">
        <v>0</v>
      </c>
      <c r="G31" s="31">
        <f t="shared" si="1"/>
        <v>556</v>
      </c>
    </row>
    <row r="32" spans="1:7" x14ac:dyDescent="0.25">
      <c r="A32" s="66">
        <v>1996</v>
      </c>
      <c r="B32" s="19">
        <v>188</v>
      </c>
      <c r="C32" s="19">
        <v>15</v>
      </c>
      <c r="D32" s="19">
        <v>11</v>
      </c>
      <c r="E32" s="19">
        <v>0</v>
      </c>
      <c r="F32" s="19">
        <v>0</v>
      </c>
      <c r="G32" s="19">
        <f t="shared" si="1"/>
        <v>214</v>
      </c>
    </row>
    <row r="33" spans="1:7" x14ac:dyDescent="0.25">
      <c r="A33" s="4">
        <v>1997</v>
      </c>
      <c r="B33" s="6">
        <v>601</v>
      </c>
      <c r="C33" s="6">
        <v>26</v>
      </c>
      <c r="D33" s="6">
        <v>20</v>
      </c>
      <c r="E33" s="6">
        <v>0</v>
      </c>
      <c r="F33" s="6">
        <v>0</v>
      </c>
      <c r="G33" s="31">
        <f t="shared" si="1"/>
        <v>647</v>
      </c>
    </row>
    <row r="34" spans="1:7" x14ac:dyDescent="0.25">
      <c r="A34" s="66">
        <v>1998</v>
      </c>
      <c r="B34" s="19">
        <v>979</v>
      </c>
      <c r="C34" s="19">
        <v>39</v>
      </c>
      <c r="D34" s="19">
        <v>41</v>
      </c>
      <c r="E34" s="19">
        <v>1</v>
      </c>
      <c r="F34" s="19">
        <v>0</v>
      </c>
      <c r="G34" s="19">
        <f t="shared" si="1"/>
        <v>1060</v>
      </c>
    </row>
    <row r="35" spans="1:7" x14ac:dyDescent="0.25">
      <c r="A35" s="4">
        <v>1999</v>
      </c>
      <c r="B35" s="6">
        <v>1017</v>
      </c>
      <c r="C35" s="6">
        <v>28</v>
      </c>
      <c r="D35" s="6">
        <v>63</v>
      </c>
      <c r="E35" s="6">
        <v>5</v>
      </c>
      <c r="F35" s="6">
        <v>0</v>
      </c>
      <c r="G35" s="31">
        <f t="shared" si="1"/>
        <v>1113</v>
      </c>
    </row>
    <row r="36" spans="1:7" x14ac:dyDescent="0.25">
      <c r="A36" s="66">
        <v>2000</v>
      </c>
      <c r="B36" s="19">
        <v>2439</v>
      </c>
      <c r="C36" s="19">
        <v>50</v>
      </c>
      <c r="D36" s="19">
        <v>64</v>
      </c>
      <c r="E36" s="19">
        <v>1</v>
      </c>
      <c r="F36" s="19">
        <v>0</v>
      </c>
      <c r="G36" s="19">
        <f t="shared" si="1"/>
        <v>2554</v>
      </c>
    </row>
    <row r="37" spans="1:7" x14ac:dyDescent="0.25">
      <c r="A37" s="4">
        <v>2001</v>
      </c>
      <c r="B37" s="6">
        <v>3396</v>
      </c>
      <c r="C37" s="6">
        <v>66</v>
      </c>
      <c r="D37" s="6">
        <v>36</v>
      </c>
      <c r="E37" s="6">
        <v>4</v>
      </c>
      <c r="F37" s="6">
        <v>0</v>
      </c>
      <c r="G37" s="31">
        <f t="shared" si="1"/>
        <v>3502</v>
      </c>
    </row>
    <row r="38" spans="1:7" x14ac:dyDescent="0.25">
      <c r="A38" s="66">
        <v>2002</v>
      </c>
      <c r="B38" s="19">
        <v>2062</v>
      </c>
      <c r="C38" s="19">
        <v>72</v>
      </c>
      <c r="D38" s="19">
        <v>37</v>
      </c>
      <c r="E38" s="19">
        <v>1</v>
      </c>
      <c r="F38" s="19">
        <v>0</v>
      </c>
      <c r="G38" s="19">
        <f t="shared" si="1"/>
        <v>2172</v>
      </c>
    </row>
    <row r="39" spans="1:7" x14ac:dyDescent="0.25">
      <c r="A39" s="4">
        <v>2003</v>
      </c>
      <c r="B39" s="6">
        <v>2791</v>
      </c>
      <c r="C39" s="6">
        <v>90</v>
      </c>
      <c r="D39" s="6">
        <v>52</v>
      </c>
      <c r="E39" s="6">
        <v>2</v>
      </c>
      <c r="F39" s="6">
        <v>0</v>
      </c>
      <c r="G39" s="31">
        <f t="shared" si="1"/>
        <v>2935</v>
      </c>
    </row>
    <row r="40" spans="1:7" x14ac:dyDescent="0.25">
      <c r="A40" s="66">
        <v>2004</v>
      </c>
      <c r="B40" s="19">
        <v>1818</v>
      </c>
      <c r="C40" s="19">
        <v>126</v>
      </c>
      <c r="D40" s="19">
        <v>57</v>
      </c>
      <c r="E40" s="19">
        <v>6</v>
      </c>
      <c r="F40" s="19">
        <v>0</v>
      </c>
      <c r="G40" s="19">
        <f t="shared" si="1"/>
        <v>2007</v>
      </c>
    </row>
    <row r="41" spans="1:7" x14ac:dyDescent="0.25">
      <c r="A41" s="4">
        <v>2005</v>
      </c>
      <c r="B41" s="6">
        <v>2009</v>
      </c>
      <c r="C41" s="6">
        <v>179</v>
      </c>
      <c r="D41" s="6">
        <v>67</v>
      </c>
      <c r="E41" s="6">
        <v>8</v>
      </c>
      <c r="F41" s="6">
        <v>0</v>
      </c>
      <c r="G41" s="31">
        <f t="shared" si="1"/>
        <v>2263</v>
      </c>
    </row>
    <row r="42" spans="1:7" x14ac:dyDescent="0.25">
      <c r="A42" s="66">
        <v>2006</v>
      </c>
      <c r="B42" s="19">
        <v>2313</v>
      </c>
      <c r="C42" s="19">
        <v>389</v>
      </c>
      <c r="D42" s="19">
        <v>104</v>
      </c>
      <c r="E42" s="19">
        <v>1</v>
      </c>
      <c r="F42" s="19">
        <v>0</v>
      </c>
      <c r="G42" s="19">
        <f t="shared" si="1"/>
        <v>2807</v>
      </c>
    </row>
    <row r="43" spans="1:7" x14ac:dyDescent="0.25">
      <c r="A43" s="4">
        <v>2007</v>
      </c>
      <c r="B43" s="6">
        <v>1960</v>
      </c>
      <c r="C43" s="6">
        <v>242</v>
      </c>
      <c r="D43" s="6">
        <v>116</v>
      </c>
      <c r="E43" s="6">
        <v>0</v>
      </c>
      <c r="F43" s="6">
        <v>0</v>
      </c>
      <c r="G43" s="31">
        <f t="shared" si="1"/>
        <v>2318</v>
      </c>
    </row>
    <row r="44" spans="1:7" x14ac:dyDescent="0.25">
      <c r="A44" s="66">
        <v>2008</v>
      </c>
      <c r="B44" s="19">
        <v>2375</v>
      </c>
      <c r="C44" s="19">
        <v>502</v>
      </c>
      <c r="D44" s="19">
        <v>208</v>
      </c>
      <c r="E44" s="19">
        <v>0</v>
      </c>
      <c r="F44" s="19">
        <v>0</v>
      </c>
      <c r="G44" s="19">
        <f t="shared" si="1"/>
        <v>3085</v>
      </c>
    </row>
    <row r="45" spans="1:7" x14ac:dyDescent="0.25">
      <c r="A45" s="4">
        <v>2009</v>
      </c>
      <c r="B45" s="6">
        <v>1635</v>
      </c>
      <c r="C45" s="6">
        <v>611</v>
      </c>
      <c r="D45" s="6">
        <v>123</v>
      </c>
      <c r="E45" s="6">
        <v>0</v>
      </c>
      <c r="F45" s="6">
        <v>0</v>
      </c>
      <c r="G45" s="31">
        <f t="shared" si="1"/>
        <v>2369</v>
      </c>
    </row>
    <row r="46" spans="1:7" x14ac:dyDescent="0.25">
      <c r="A46" s="66">
        <v>2010</v>
      </c>
      <c r="B46" s="19">
        <v>804</v>
      </c>
      <c r="C46" s="19">
        <v>372</v>
      </c>
      <c r="D46" s="19">
        <v>59</v>
      </c>
      <c r="E46" s="19">
        <v>0</v>
      </c>
      <c r="F46" s="19">
        <v>0</v>
      </c>
      <c r="G46" s="19">
        <f t="shared" ref="G46:G47" si="2">SUM(B46:F46)</f>
        <v>1235</v>
      </c>
    </row>
    <row r="47" spans="1:7" s="23" customFormat="1" x14ac:dyDescent="0.25">
      <c r="A47" s="67">
        <v>2011</v>
      </c>
      <c r="B47" s="32">
        <v>1973</v>
      </c>
      <c r="C47" s="32">
        <v>599</v>
      </c>
      <c r="D47" s="32">
        <v>102</v>
      </c>
      <c r="E47" s="32">
        <v>0</v>
      </c>
      <c r="F47" s="32">
        <v>0</v>
      </c>
      <c r="G47" s="32">
        <f t="shared" si="2"/>
        <v>2674</v>
      </c>
    </row>
    <row r="48" spans="1:7" s="23" customFormat="1" x14ac:dyDescent="0.25">
      <c r="A48" s="66">
        <v>2012</v>
      </c>
      <c r="B48" s="19">
        <v>1750</v>
      </c>
      <c r="C48" s="19">
        <v>487</v>
      </c>
      <c r="D48" s="19">
        <v>85</v>
      </c>
      <c r="E48" s="19">
        <v>0</v>
      </c>
      <c r="F48" s="19">
        <v>0</v>
      </c>
      <c r="G48" s="19">
        <f t="shared" ref="G48:G49" si="3">SUM(B48:F48)</f>
        <v>2322</v>
      </c>
    </row>
    <row r="49" spans="1:7" s="23" customFormat="1" x14ac:dyDescent="0.25">
      <c r="A49" s="67">
        <v>2013</v>
      </c>
      <c r="B49" s="32">
        <v>1433</v>
      </c>
      <c r="C49" s="32">
        <v>517</v>
      </c>
      <c r="D49" s="32">
        <v>116</v>
      </c>
      <c r="E49" s="32">
        <v>0</v>
      </c>
      <c r="F49" s="32">
        <v>0</v>
      </c>
      <c r="G49" s="32">
        <f t="shared" si="3"/>
        <v>2066</v>
      </c>
    </row>
    <row r="50" spans="1:7" s="23" customFormat="1" x14ac:dyDescent="0.25">
      <c r="A50" s="66">
        <v>2014</v>
      </c>
      <c r="B50" s="19">
        <v>1100</v>
      </c>
      <c r="C50" s="19">
        <v>140</v>
      </c>
      <c r="D50" s="19">
        <v>71</v>
      </c>
      <c r="E50" s="19">
        <v>0</v>
      </c>
      <c r="F50" s="19">
        <v>0</v>
      </c>
      <c r="G50" s="19">
        <f t="shared" ref="G50" si="4">SUM(B50:F50)</f>
        <v>1311</v>
      </c>
    </row>
    <row r="51" spans="1:7" ht="8.25" customHeight="1" x14ac:dyDescent="0.25">
      <c r="A51" s="22"/>
      <c r="B51" s="32"/>
      <c r="C51" s="32"/>
      <c r="D51" s="32"/>
      <c r="E51" s="32"/>
      <c r="F51" s="32"/>
      <c r="G51" s="32"/>
    </row>
    <row r="52" spans="1:7" ht="26.25" customHeight="1" x14ac:dyDescent="0.25">
      <c r="A52" s="9" t="s">
        <v>39</v>
      </c>
      <c r="B52" s="33">
        <f>SUM(B8:B50)</f>
        <v>42077</v>
      </c>
      <c r="C52" s="33">
        <f t="shared" ref="C52:G52" si="5">SUM(C8:C50)</f>
        <v>4763</v>
      </c>
      <c r="D52" s="33">
        <f t="shared" si="5"/>
        <v>1824</v>
      </c>
      <c r="E52" s="33">
        <f t="shared" si="5"/>
        <v>76</v>
      </c>
      <c r="F52" s="33">
        <f t="shared" si="5"/>
        <v>241</v>
      </c>
      <c r="G52" s="33">
        <f t="shared" si="5"/>
        <v>48981</v>
      </c>
    </row>
    <row r="53" spans="1:7" x14ac:dyDescent="0.25">
      <c r="A53" s="35"/>
      <c r="B53" s="36">
        <f>B52*100/$G$52</f>
        <v>85.90473857209939</v>
      </c>
      <c r="C53" s="36">
        <f t="shared" ref="C53:F53" si="6">C52*100/$G$52</f>
        <v>9.7241787631938923</v>
      </c>
      <c r="D53" s="36">
        <f t="shared" si="6"/>
        <v>3.7238929380780301</v>
      </c>
      <c r="E53" s="36">
        <f t="shared" si="6"/>
        <v>0.15516220575325126</v>
      </c>
      <c r="F53" s="36">
        <f t="shared" si="6"/>
        <v>0.49202752087544149</v>
      </c>
      <c r="G53" s="36">
        <f>SUM(B53:F53)</f>
        <v>100</v>
      </c>
    </row>
  </sheetData>
  <mergeCells count="7">
    <mergeCell ref="D5:D6"/>
    <mergeCell ref="E5:E6"/>
    <mergeCell ref="F5:F6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10:G50 G8:G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M57" sqref="M57"/>
    </sheetView>
  </sheetViews>
  <sheetFormatPr baseColWidth="10" defaultColWidth="11.42578125" defaultRowHeight="15" x14ac:dyDescent="0.25"/>
  <cols>
    <col min="1" max="1" width="18.7109375" style="5" customWidth="1"/>
    <col min="2" max="2" width="12.28515625" style="5" customWidth="1"/>
    <col min="3" max="3" width="10.28515625" style="5" customWidth="1"/>
    <col min="4" max="4" width="8.28515625" style="5" customWidth="1"/>
    <col min="5" max="5" width="8.140625" style="5" customWidth="1"/>
    <col min="6" max="6" width="10.42578125" style="5" customWidth="1"/>
    <col min="7" max="7" width="10.28515625" style="5" customWidth="1"/>
    <col min="8" max="8" width="8.42578125" style="5" customWidth="1"/>
    <col min="9" max="9" width="11.42578125" style="5"/>
    <col min="10" max="12" width="0" style="5" hidden="1" customWidth="1"/>
    <col min="13" max="16384" width="11.42578125" style="5"/>
  </cols>
  <sheetData>
    <row r="2" spans="1:12" ht="17.25" x14ac:dyDescent="0.3">
      <c r="A2" s="10" t="s">
        <v>143</v>
      </c>
    </row>
    <row r="4" spans="1:12" ht="17.25" x14ac:dyDescent="0.3">
      <c r="A4" s="61" t="s">
        <v>140</v>
      </c>
      <c r="B4" s="49"/>
      <c r="C4" s="49"/>
      <c r="D4" s="48"/>
      <c r="E4" s="46"/>
      <c r="F4" s="46"/>
      <c r="J4" s="49"/>
      <c r="K4" s="50"/>
      <c r="L4" s="50"/>
    </row>
    <row r="5" spans="1:12" ht="17.25" x14ac:dyDescent="0.3">
      <c r="A5" s="74" t="s">
        <v>124</v>
      </c>
      <c r="B5" s="49"/>
      <c r="C5" s="49"/>
      <c r="D5" s="48"/>
      <c r="E5" s="46"/>
      <c r="F5" s="46"/>
      <c r="J5" s="49"/>
      <c r="K5" s="50"/>
      <c r="L5" s="50"/>
    </row>
    <row r="7" spans="1:12" ht="19.5" customHeight="1" x14ac:dyDescent="0.25">
      <c r="A7" s="126" t="s">
        <v>103</v>
      </c>
      <c r="B7" s="126" t="s">
        <v>105</v>
      </c>
      <c r="C7" s="126" t="s">
        <v>106</v>
      </c>
      <c r="D7" s="122" t="s">
        <v>39</v>
      </c>
    </row>
    <row r="8" spans="1:12" ht="19.5" customHeight="1" x14ac:dyDescent="0.25">
      <c r="A8" s="126"/>
      <c r="B8" s="126"/>
      <c r="C8" s="126"/>
      <c r="D8" s="122"/>
    </row>
    <row r="9" spans="1:12" ht="9" customHeight="1" x14ac:dyDescent="0.25"/>
    <row r="10" spans="1:12" x14ac:dyDescent="0.25">
      <c r="A10" s="64" t="s">
        <v>1</v>
      </c>
      <c r="B10" s="19">
        <v>1</v>
      </c>
      <c r="C10" s="19">
        <v>9</v>
      </c>
      <c r="D10" s="19">
        <f t="shared" ref="D10:D25" si="0">SUM(B10:C10)</f>
        <v>10</v>
      </c>
      <c r="E10" s="35" t="s">
        <v>64</v>
      </c>
    </row>
    <row r="11" spans="1:12" x14ac:dyDescent="0.25">
      <c r="A11" s="65" t="s">
        <v>2</v>
      </c>
      <c r="B11" s="6">
        <v>30</v>
      </c>
      <c r="C11" s="6">
        <v>42</v>
      </c>
      <c r="D11" s="6">
        <f t="shared" si="0"/>
        <v>72</v>
      </c>
      <c r="E11" s="35" t="s">
        <v>65</v>
      </c>
    </row>
    <row r="12" spans="1:12" x14ac:dyDescent="0.25">
      <c r="A12" s="64" t="s">
        <v>3</v>
      </c>
      <c r="B12" s="19">
        <v>0</v>
      </c>
      <c r="C12" s="19">
        <v>16</v>
      </c>
      <c r="D12" s="19">
        <f t="shared" si="0"/>
        <v>16</v>
      </c>
      <c r="E12" s="35" t="s">
        <v>66</v>
      </c>
    </row>
    <row r="13" spans="1:12" x14ac:dyDescent="0.25">
      <c r="A13" s="65" t="s">
        <v>4</v>
      </c>
      <c r="B13" s="6">
        <v>35</v>
      </c>
      <c r="C13" s="6">
        <v>5</v>
      </c>
      <c r="D13" s="6">
        <f t="shared" si="0"/>
        <v>40</v>
      </c>
      <c r="E13" s="35" t="s">
        <v>67</v>
      </c>
    </row>
    <row r="14" spans="1:12" x14ac:dyDescent="0.25">
      <c r="A14" s="64" t="s">
        <v>7</v>
      </c>
      <c r="B14" s="19">
        <v>81</v>
      </c>
      <c r="C14" s="19">
        <v>119</v>
      </c>
      <c r="D14" s="19">
        <f t="shared" si="0"/>
        <v>200</v>
      </c>
      <c r="E14" s="35" t="s">
        <v>68</v>
      </c>
    </row>
    <row r="15" spans="1:12" x14ac:dyDescent="0.25">
      <c r="A15" s="65" t="s">
        <v>8</v>
      </c>
      <c r="B15" s="6">
        <v>4</v>
      </c>
      <c r="C15" s="6">
        <v>23</v>
      </c>
      <c r="D15" s="6">
        <f t="shared" si="0"/>
        <v>27</v>
      </c>
      <c r="E15" s="35" t="s">
        <v>69</v>
      </c>
    </row>
    <row r="16" spans="1:12" x14ac:dyDescent="0.25">
      <c r="A16" s="64" t="s">
        <v>5</v>
      </c>
      <c r="B16" s="19">
        <v>53</v>
      </c>
      <c r="C16" s="19">
        <v>58</v>
      </c>
      <c r="D16" s="19">
        <f t="shared" si="0"/>
        <v>111</v>
      </c>
      <c r="E16" s="35" t="s">
        <v>70</v>
      </c>
    </row>
    <row r="17" spans="1:5" x14ac:dyDescent="0.25">
      <c r="A17" s="65" t="s">
        <v>6</v>
      </c>
      <c r="B17" s="6">
        <v>1</v>
      </c>
      <c r="C17" s="6">
        <v>8</v>
      </c>
      <c r="D17" s="6">
        <f t="shared" si="0"/>
        <v>9</v>
      </c>
      <c r="E17" s="35" t="s">
        <v>71</v>
      </c>
    </row>
    <row r="18" spans="1:5" x14ac:dyDescent="0.25">
      <c r="A18" s="64" t="s">
        <v>9</v>
      </c>
      <c r="B18" s="19">
        <v>956</v>
      </c>
      <c r="C18" s="19">
        <v>236</v>
      </c>
      <c r="D18" s="19">
        <f t="shared" si="0"/>
        <v>1192</v>
      </c>
      <c r="E18" s="35" t="s">
        <v>72</v>
      </c>
    </row>
    <row r="19" spans="1:5" x14ac:dyDescent="0.25">
      <c r="A19" s="65" t="s">
        <v>10</v>
      </c>
      <c r="B19" s="6">
        <v>6</v>
      </c>
      <c r="C19" s="6">
        <v>19</v>
      </c>
      <c r="D19" s="6">
        <f t="shared" si="0"/>
        <v>25</v>
      </c>
      <c r="E19" s="35" t="s">
        <v>73</v>
      </c>
    </row>
    <row r="20" spans="1:5" x14ac:dyDescent="0.25">
      <c r="A20" s="64" t="s">
        <v>33</v>
      </c>
      <c r="B20" s="19">
        <v>4</v>
      </c>
      <c r="C20" s="19">
        <v>63</v>
      </c>
      <c r="D20" s="19">
        <f t="shared" si="0"/>
        <v>67</v>
      </c>
      <c r="E20" s="35" t="s">
        <v>74</v>
      </c>
    </row>
    <row r="21" spans="1:5" x14ac:dyDescent="0.25">
      <c r="A21" s="65" t="s">
        <v>11</v>
      </c>
      <c r="B21" s="6">
        <v>18</v>
      </c>
      <c r="C21" s="6">
        <v>50</v>
      </c>
      <c r="D21" s="6">
        <f t="shared" si="0"/>
        <v>68</v>
      </c>
      <c r="E21" s="35" t="s">
        <v>75</v>
      </c>
    </row>
    <row r="22" spans="1:5" x14ac:dyDescent="0.25">
      <c r="A22" s="64" t="s">
        <v>12</v>
      </c>
      <c r="B22" s="19">
        <v>9</v>
      </c>
      <c r="C22" s="19">
        <v>25</v>
      </c>
      <c r="D22" s="19">
        <f t="shared" si="0"/>
        <v>34</v>
      </c>
      <c r="E22" s="35" t="s">
        <v>76</v>
      </c>
    </row>
    <row r="23" spans="1:5" x14ac:dyDescent="0.25">
      <c r="A23" s="65" t="s">
        <v>13</v>
      </c>
      <c r="B23" s="6">
        <v>10</v>
      </c>
      <c r="C23" s="6">
        <v>23</v>
      </c>
      <c r="D23" s="6">
        <f t="shared" si="0"/>
        <v>33</v>
      </c>
      <c r="E23" s="35" t="s">
        <v>77</v>
      </c>
    </row>
    <row r="24" spans="1:5" x14ac:dyDescent="0.25">
      <c r="A24" s="64" t="s">
        <v>14</v>
      </c>
      <c r="B24" s="19">
        <v>50</v>
      </c>
      <c r="C24" s="19">
        <v>95</v>
      </c>
      <c r="D24" s="19">
        <f t="shared" si="0"/>
        <v>145</v>
      </c>
      <c r="E24" s="35" t="s">
        <v>78</v>
      </c>
    </row>
    <row r="25" spans="1:5" x14ac:dyDescent="0.25">
      <c r="A25" s="65" t="s">
        <v>15</v>
      </c>
      <c r="B25" s="6">
        <v>111</v>
      </c>
      <c r="C25" s="6">
        <v>50</v>
      </c>
      <c r="D25" s="6">
        <f t="shared" si="0"/>
        <v>161</v>
      </c>
      <c r="E25" s="35" t="s">
        <v>79</v>
      </c>
    </row>
    <row r="26" spans="1:5" x14ac:dyDescent="0.25">
      <c r="A26" s="64" t="s">
        <v>16</v>
      </c>
      <c r="B26" s="19">
        <v>2</v>
      </c>
      <c r="C26" s="19">
        <v>27</v>
      </c>
      <c r="D26" s="19">
        <f t="shared" ref="D26:D41" si="1">SUM(B26:C26)</f>
        <v>29</v>
      </c>
      <c r="E26" s="35" t="s">
        <v>80</v>
      </c>
    </row>
    <row r="27" spans="1:5" ht="15.75" customHeight="1" x14ac:dyDescent="0.25">
      <c r="A27" s="65" t="s">
        <v>17</v>
      </c>
      <c r="B27" s="6">
        <v>0</v>
      </c>
      <c r="C27" s="6">
        <v>20</v>
      </c>
      <c r="D27" s="6">
        <f t="shared" si="1"/>
        <v>20</v>
      </c>
      <c r="E27" s="35" t="s">
        <v>81</v>
      </c>
    </row>
    <row r="28" spans="1:5" x14ac:dyDescent="0.25">
      <c r="A28" s="64" t="s">
        <v>18</v>
      </c>
      <c r="B28" s="19">
        <v>12</v>
      </c>
      <c r="C28" s="19">
        <v>57</v>
      </c>
      <c r="D28" s="19">
        <f t="shared" si="1"/>
        <v>69</v>
      </c>
      <c r="E28" s="35" t="s">
        <v>82</v>
      </c>
    </row>
    <row r="29" spans="1:5" x14ac:dyDescent="0.25">
      <c r="A29" s="65" t="s">
        <v>19</v>
      </c>
      <c r="B29" s="6">
        <v>14</v>
      </c>
      <c r="C29" s="6">
        <v>80</v>
      </c>
      <c r="D29" s="6">
        <f t="shared" si="1"/>
        <v>94</v>
      </c>
      <c r="E29" s="35" t="s">
        <v>83</v>
      </c>
    </row>
    <row r="30" spans="1:5" x14ac:dyDescent="0.25">
      <c r="A30" s="64" t="s">
        <v>20</v>
      </c>
      <c r="B30" s="19">
        <v>19</v>
      </c>
      <c r="C30" s="19">
        <v>81</v>
      </c>
      <c r="D30" s="19">
        <f t="shared" si="1"/>
        <v>100</v>
      </c>
      <c r="E30" s="35" t="s">
        <v>89</v>
      </c>
    </row>
    <row r="31" spans="1:5" x14ac:dyDescent="0.25">
      <c r="A31" s="65" t="s">
        <v>21</v>
      </c>
      <c r="B31" s="6">
        <v>39</v>
      </c>
      <c r="C31" s="6">
        <v>38</v>
      </c>
      <c r="D31" s="6">
        <f t="shared" si="1"/>
        <v>77</v>
      </c>
      <c r="E31" s="35" t="s">
        <v>84</v>
      </c>
    </row>
    <row r="32" spans="1:5" x14ac:dyDescent="0.25">
      <c r="A32" s="64" t="s">
        <v>22</v>
      </c>
      <c r="B32" s="19">
        <v>0</v>
      </c>
      <c r="C32" s="19">
        <v>22</v>
      </c>
      <c r="D32" s="19">
        <f t="shared" si="1"/>
        <v>22</v>
      </c>
      <c r="E32" s="35" t="s">
        <v>85</v>
      </c>
    </row>
    <row r="33" spans="1:5" x14ac:dyDescent="0.25">
      <c r="A33" s="65" t="s">
        <v>23</v>
      </c>
      <c r="B33" s="6">
        <v>22</v>
      </c>
      <c r="C33" s="6">
        <v>29</v>
      </c>
      <c r="D33" s="6">
        <f t="shared" si="1"/>
        <v>51</v>
      </c>
      <c r="E33" s="35" t="s">
        <v>86</v>
      </c>
    </row>
    <row r="34" spans="1:5" x14ac:dyDescent="0.25">
      <c r="A34" s="64" t="s">
        <v>24</v>
      </c>
      <c r="B34" s="19">
        <v>83</v>
      </c>
      <c r="C34" s="19">
        <v>54</v>
      </c>
      <c r="D34" s="19">
        <f t="shared" si="1"/>
        <v>137</v>
      </c>
      <c r="E34" s="35" t="s">
        <v>87</v>
      </c>
    </row>
    <row r="35" spans="1:5" x14ac:dyDescent="0.25">
      <c r="A35" s="65" t="s">
        <v>25</v>
      </c>
      <c r="B35" s="6">
        <v>53</v>
      </c>
      <c r="C35" s="6">
        <v>16</v>
      </c>
      <c r="D35" s="6">
        <f t="shared" si="1"/>
        <v>69</v>
      </c>
      <c r="E35" s="35" t="s">
        <v>88</v>
      </c>
    </row>
    <row r="36" spans="1:5" x14ac:dyDescent="0.25">
      <c r="A36" s="64" t="s">
        <v>26</v>
      </c>
      <c r="B36" s="19">
        <v>5</v>
      </c>
      <c r="C36" s="19">
        <v>46</v>
      </c>
      <c r="D36" s="19">
        <f t="shared" si="1"/>
        <v>51</v>
      </c>
      <c r="E36" s="35" t="s">
        <v>90</v>
      </c>
    </row>
    <row r="37" spans="1:5" x14ac:dyDescent="0.25">
      <c r="A37" s="65" t="s">
        <v>27</v>
      </c>
      <c r="B37" s="6">
        <v>19</v>
      </c>
      <c r="C37" s="6">
        <v>21</v>
      </c>
      <c r="D37" s="6">
        <f t="shared" si="1"/>
        <v>40</v>
      </c>
      <c r="E37" s="35" t="s">
        <v>91</v>
      </c>
    </row>
    <row r="38" spans="1:5" x14ac:dyDescent="0.25">
      <c r="A38" s="64" t="s">
        <v>28</v>
      </c>
      <c r="B38" s="19">
        <v>3</v>
      </c>
      <c r="C38" s="19">
        <v>13</v>
      </c>
      <c r="D38" s="19">
        <f t="shared" si="1"/>
        <v>16</v>
      </c>
      <c r="E38" s="35" t="s">
        <v>92</v>
      </c>
    </row>
    <row r="39" spans="1:5" x14ac:dyDescent="0.25">
      <c r="A39" s="65" t="s">
        <v>29</v>
      </c>
      <c r="B39" s="6">
        <v>41</v>
      </c>
      <c r="C39" s="6">
        <v>62</v>
      </c>
      <c r="D39" s="6">
        <f t="shared" si="1"/>
        <v>103</v>
      </c>
      <c r="E39" s="35" t="s">
        <v>93</v>
      </c>
    </row>
    <row r="40" spans="1:5" x14ac:dyDescent="0.25">
      <c r="A40" s="64" t="s">
        <v>30</v>
      </c>
      <c r="B40" s="19">
        <v>2</v>
      </c>
      <c r="C40" s="19">
        <v>20</v>
      </c>
      <c r="D40" s="19">
        <f t="shared" si="1"/>
        <v>22</v>
      </c>
      <c r="E40" s="35" t="s">
        <v>94</v>
      </c>
    </row>
    <row r="41" spans="1:5" x14ac:dyDescent="0.25">
      <c r="A41" s="65" t="s">
        <v>31</v>
      </c>
      <c r="B41" s="6">
        <v>21</v>
      </c>
      <c r="C41" s="6">
        <v>11</v>
      </c>
      <c r="D41" s="6">
        <f t="shared" si="1"/>
        <v>32</v>
      </c>
      <c r="E41" s="35" t="s">
        <v>95</v>
      </c>
    </row>
    <row r="42" spans="1:5" ht="8.25" customHeight="1" x14ac:dyDescent="0.25">
      <c r="B42" s="7"/>
      <c r="C42" s="7"/>
      <c r="D42" s="7"/>
    </row>
    <row r="43" spans="1:5" ht="15.75" x14ac:dyDescent="0.25">
      <c r="A43" s="3" t="s">
        <v>53</v>
      </c>
      <c r="B43" s="26">
        <f>B10+B11+B12+B13+B14+B15+B16+B17+B18+B19+B20+B21+B22+B23+B24+B25+B26+B27+B28+B29+B30+B31+B32+B33+B34+B35+B36+B37+B38+B39+B40+B41</f>
        <v>1704</v>
      </c>
      <c r="C43" s="26">
        <f>C10+C11+C12+C13+C14+C15+C16+C17+C18+C19+C20+C21+C22+C23+C24+C25+C26+C27+C28+C29+C30+C31+C32+C33+C34+C35+C36+C37+C38+C39+C40+C41</f>
        <v>1438</v>
      </c>
      <c r="D43" s="26">
        <f>D10+D11+D12+D13+D14+D15+D16+D17+D18+D19+D20+D21+D22+D23+D24+D25+D26+D27+D28+D29+D30+D31+D32+D33+D34+D35+D36+D37+D38+D39+D40+D41</f>
        <v>3142</v>
      </c>
    </row>
    <row r="44" spans="1:5" x14ac:dyDescent="0.25">
      <c r="B44" s="36">
        <f>B43*100/$D$43</f>
        <v>54.232972628898793</v>
      </c>
      <c r="C44" s="36">
        <f>C43*100/$D$43</f>
        <v>45.767027371101207</v>
      </c>
      <c r="D44" s="36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2010-04-28T19:26:02Z</cp:lastPrinted>
  <dcterms:created xsi:type="dcterms:W3CDTF">2008-04-22T18:41:03Z</dcterms:created>
  <dcterms:modified xsi:type="dcterms:W3CDTF">2014-02-24T20:48:46Z</dcterms:modified>
</cp:coreProperties>
</file>