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-105" windowWidth="15480" windowHeight="11640"/>
  </bookViews>
  <sheets>
    <sheet name="2.1.1" sheetId="1" r:id="rId1"/>
    <sheet name="2.1.2" sheetId="2" r:id="rId2"/>
    <sheet name="2.1.3" sheetId="3" r:id="rId3"/>
    <sheet name="2.1.4" sheetId="7" r:id="rId4"/>
    <sheet name="2.1.5" sheetId="6" r:id="rId5"/>
    <sheet name="2.1.6" sheetId="5" r:id="rId6"/>
    <sheet name="2.1.7" sheetId="9" r:id="rId7"/>
    <sheet name="2.1.8" sheetId="8" r:id="rId8"/>
    <sheet name="2.2.1" sheetId="4" r:id="rId9"/>
    <sheet name="2.3.1" sheetId="11" r:id="rId10"/>
    <sheet name="2.4.1" sheetId="10" r:id="rId11"/>
  </sheets>
  <definedNames>
    <definedName name="_xlnm.Print_Area" localSheetId="10">'2.4.1'!$A$1:$E$51</definedName>
  </definedNames>
  <calcPr calcId="145621"/>
</workbook>
</file>

<file path=xl/calcChain.xml><?xml version="1.0" encoding="utf-8"?>
<calcChain xmlns="http://schemas.openxmlformats.org/spreadsheetml/2006/main">
  <c r="B51" i="9" l="1"/>
  <c r="H10" i="9"/>
  <c r="H9" i="9"/>
  <c r="B51" i="8" l="1"/>
  <c r="C51" i="8"/>
  <c r="D51" i="8"/>
  <c r="E51" i="8"/>
  <c r="F51" i="8"/>
  <c r="G10" i="8"/>
  <c r="G9" i="8"/>
  <c r="G49" i="8"/>
  <c r="C51" i="9"/>
  <c r="D51" i="9"/>
  <c r="E51" i="9"/>
  <c r="F51" i="9"/>
  <c r="G51" i="9"/>
  <c r="H49" i="9"/>
  <c r="G48" i="8"/>
  <c r="H48" i="9"/>
  <c r="C30" i="10"/>
  <c r="B30" i="10"/>
  <c r="G47" i="8" l="1"/>
  <c r="H47" i="9"/>
  <c r="G46" i="8" l="1"/>
  <c r="H46" i="9"/>
  <c r="G10" i="7"/>
  <c r="G11" i="7"/>
  <c r="G12" i="7"/>
  <c r="G13" i="7"/>
  <c r="G14" i="7"/>
  <c r="C41" i="5" l="1"/>
  <c r="B41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2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8" i="5"/>
  <c r="B13" i="2"/>
  <c r="C10" i="2" s="1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8" i="9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8" i="1"/>
  <c r="C11" i="1" s="1"/>
  <c r="C41" i="3"/>
  <c r="D41" i="3"/>
  <c r="E41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8" i="3"/>
  <c r="F9" i="3"/>
  <c r="B41" i="3"/>
  <c r="G8" i="7"/>
  <c r="G9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B40" i="7"/>
  <c r="C40" i="7"/>
  <c r="D40" i="7"/>
  <c r="E40" i="7"/>
  <c r="F40" i="7"/>
  <c r="G7" i="7"/>
  <c r="F40" i="6"/>
  <c r="G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7" i="6"/>
  <c r="E40" i="6"/>
  <c r="D40" i="6"/>
  <c r="C40" i="6"/>
  <c r="B40" i="6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8" i="8"/>
  <c r="E19" i="11"/>
  <c r="F13" i="11" s="1"/>
  <c r="C19" i="11"/>
  <c r="D13" i="11" s="1"/>
  <c r="C17" i="10"/>
  <c r="C33" i="10" s="1"/>
  <c r="B17" i="10"/>
  <c r="B33" i="10" s="1"/>
  <c r="H51" i="9" l="1"/>
  <c r="F15" i="11"/>
  <c r="G51" i="8"/>
  <c r="F52" i="8" s="1"/>
  <c r="C7" i="2"/>
  <c r="C8" i="2"/>
  <c r="C11" i="2"/>
  <c r="C9" i="2"/>
  <c r="C13" i="2"/>
  <c r="E12" i="10"/>
  <c r="E14" i="10"/>
  <c r="E10" i="10"/>
  <c r="E11" i="10"/>
  <c r="E13" i="10"/>
  <c r="E15" i="10"/>
  <c r="D12" i="10"/>
  <c r="D14" i="10"/>
  <c r="D10" i="10"/>
  <c r="D11" i="10"/>
  <c r="D13" i="10"/>
  <c r="D15" i="10"/>
  <c r="F17" i="11"/>
  <c r="F11" i="11"/>
  <c r="D43" i="4"/>
  <c r="C44" i="4" s="1"/>
  <c r="D11" i="11"/>
  <c r="D15" i="11"/>
  <c r="D17" i="11"/>
  <c r="D41" i="5"/>
  <c r="B42" i="5" s="1"/>
  <c r="H40" i="6"/>
  <c r="C41" i="6" s="1"/>
  <c r="F41" i="3"/>
  <c r="C18" i="1"/>
  <c r="C14" i="1"/>
  <c r="C13" i="1"/>
  <c r="C12" i="1"/>
  <c r="C15" i="1"/>
  <c r="C16" i="1"/>
  <c r="G40" i="7"/>
  <c r="D41" i="7" s="1"/>
  <c r="B52" i="9" l="1"/>
  <c r="G52" i="9"/>
  <c r="D52" i="9"/>
  <c r="C52" i="9"/>
  <c r="F52" i="9"/>
  <c r="E52" i="9"/>
  <c r="C52" i="8"/>
  <c r="D52" i="8"/>
  <c r="B52" i="8"/>
  <c r="E52" i="8"/>
  <c r="F19" i="11"/>
  <c r="B41" i="6"/>
  <c r="E41" i="6"/>
  <c r="D41" i="6"/>
  <c r="G41" i="6"/>
  <c r="F41" i="6"/>
  <c r="E41" i="7"/>
  <c r="C41" i="7"/>
  <c r="B41" i="7"/>
  <c r="F41" i="7"/>
  <c r="C42" i="5"/>
  <c r="D42" i="5" s="1"/>
  <c r="D17" i="10"/>
  <c r="E17" i="10"/>
  <c r="B44" i="4"/>
  <c r="D44" i="4" s="1"/>
  <c r="D19" i="11"/>
  <c r="H52" i="9" l="1"/>
  <c r="G52" i="8"/>
  <c r="G41" i="7"/>
  <c r="H41" i="6"/>
  <c r="O35" i="9"/>
</calcChain>
</file>

<file path=xl/sharedStrings.xml><?xml version="1.0" encoding="utf-8"?>
<sst xmlns="http://schemas.openxmlformats.org/spreadsheetml/2006/main" count="455" uniqueCount="150">
  <si>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</si>
  <si>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</si>
  <si>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</si>
  <si>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</si>
  <si>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</si>
  <si>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</si>
  <si>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</si>
  <si>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</si>
  <si>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</si>
  <si>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</si>
  <si>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</si>
  <si>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</si>
  <si>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</si>
  <si>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</si>
  <si>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</si>
  <si>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</si>
  <si>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</si>
  <si>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</si>
  <si>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</si>
  <si>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</si>
  <si>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</si>
  <si>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</si>
  <si>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</si>
  <si>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</si>
  <si>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</si>
  <si>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</si>
  <si>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</si>
  <si>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</si>
  <si>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</si>
  <si>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</si>
  <si>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</si>
  <si>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</si>
  <si>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TPPA</t>
  </si>
  <si>
    <t>Estado de México</t>
  </si>
  <si>
    <t/>
  </si>
  <si>
    <t>De Lujo</t>
  </si>
  <si>
    <t>Ejecutivo</t>
  </si>
  <si>
    <t xml:space="preserve">Primera </t>
  </si>
  <si>
    <t xml:space="preserve">Mixto </t>
  </si>
  <si>
    <t>Total</t>
  </si>
  <si>
    <t>Transportación terrestre de pasajeros de y hacia puertos y aeropuertos</t>
  </si>
  <si>
    <t>Automóvil</t>
  </si>
  <si>
    <t>Autobús</t>
  </si>
  <si>
    <t>Camioneta</t>
  </si>
  <si>
    <t>Midibús</t>
  </si>
  <si>
    <t>Diesel</t>
  </si>
  <si>
    <t>Gasolina</t>
  </si>
  <si>
    <t>Gas</t>
  </si>
  <si>
    <t>Gas-Gasolina</t>
  </si>
  <si>
    <t>Minibús</t>
  </si>
  <si>
    <t>Primera</t>
  </si>
  <si>
    <t>Económico</t>
  </si>
  <si>
    <t>Mixto</t>
  </si>
  <si>
    <t>Total Nacional</t>
  </si>
  <si>
    <t>Hombre Camión</t>
  </si>
  <si>
    <t>Pequeña</t>
  </si>
  <si>
    <t>Mediana</t>
  </si>
  <si>
    <t>Grande</t>
  </si>
  <si>
    <t>1 a 5</t>
  </si>
  <si>
    <t>6 a 30</t>
  </si>
  <si>
    <t>31 a 100</t>
  </si>
  <si>
    <t>más de 100</t>
  </si>
  <si>
    <t>Total nacional</t>
  </si>
  <si>
    <t>Demanda atendida pasajeros*           
 (miles)</t>
  </si>
  <si>
    <t xml:space="preserve">Minibús o Microbús                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</si>
  <si>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</si>
  <si>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</si>
  <si>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</si>
  <si>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</si>
  <si>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</si>
  <si>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</si>
  <si>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</si>
  <si>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</si>
  <si>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</si>
  <si>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</si>
  <si>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</si>
  <si>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</si>
  <si>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</si>
  <si>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</si>
  <si>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</si>
  <si>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</si>
  <si>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</si>
  <si>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</si>
  <si>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</si>
  <si>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</si>
  <si>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QRO</t>
  </si>
  <si>
    <t>QROO</t>
  </si>
  <si>
    <t>SLP</t>
  </si>
  <si>
    <t>SIN</t>
  </si>
  <si>
    <t>SON</t>
  </si>
  <si>
    <t>PUE</t>
  </si>
  <si>
    <t>TAB</t>
  </si>
  <si>
    <t>TAM</t>
  </si>
  <si>
    <t>TLAX</t>
  </si>
  <si>
    <t>VER</t>
  </si>
  <si>
    <t>YUC</t>
  </si>
  <si>
    <t>ZAC</t>
  </si>
  <si>
    <t>Demanda Atendida</t>
  </si>
  <si>
    <t>Trafico de Pasajeros</t>
  </si>
  <si>
    <t>Modalidad de servicio</t>
  </si>
  <si>
    <t>Tráfico pasajeros-km             
(miles)</t>
  </si>
  <si>
    <t>Chofer Guía</t>
  </si>
  <si>
    <t>De Excursión</t>
  </si>
  <si>
    <t xml:space="preserve">Turístico </t>
  </si>
  <si>
    <t xml:space="preserve">Turístico de Lujo </t>
  </si>
  <si>
    <t>Turismo</t>
  </si>
  <si>
    <t>2. Transporte Terrestre de Pasajeros, excepto por Ferrocarril</t>
  </si>
  <si>
    <t>2.1.2  Parque Vehicular del Transporte Terrestre de Pasajeros, excepto por Ferrocarril</t>
  </si>
  <si>
    <t>Entidad Federativa</t>
  </si>
  <si>
    <t>Tipo de Combustible</t>
  </si>
  <si>
    <t>Personas Físicas</t>
  </si>
  <si>
    <t>Personas Morales</t>
  </si>
  <si>
    <t>Modelo de Vehículo</t>
  </si>
  <si>
    <t>Transportación Terrestre de Pasajeros de y hacia Puertos y Aeropuertos</t>
  </si>
  <si>
    <t xml:space="preserve">2.1.6  Parque Vehicular del Transporte Terrestre de Pasajeros, excepto por Ferrocarril </t>
  </si>
  <si>
    <t xml:space="preserve">Clase de Servicio </t>
  </si>
  <si>
    <t>No. de Vehículos</t>
  </si>
  <si>
    <t>Tipo de Vehículo</t>
  </si>
  <si>
    <t>Modelo de Vehiculo</t>
  </si>
  <si>
    <t>Tipo de Empresa</t>
  </si>
  <si>
    <t>Estrato en Unidades</t>
  </si>
  <si>
    <t>Número de Empresas</t>
  </si>
  <si>
    <t>Número de Vehículos</t>
  </si>
  <si>
    <t>Modalidad del Servicio</t>
  </si>
  <si>
    <t xml:space="preserve">2.1. Parque Vehicular </t>
  </si>
  <si>
    <t>2.1.1 Composición de las Unidades Vehiculares del Transporte Terrestre de Pasajeros, excepto por Ferrocarril</t>
  </si>
  <si>
    <t xml:space="preserve">           según Tipo de Persona y Entidad Federativa</t>
  </si>
  <si>
    <t xml:space="preserve">          según Modalidad de Servicio</t>
  </si>
  <si>
    <t xml:space="preserve">            según Tipo de Vehículo</t>
  </si>
  <si>
    <t xml:space="preserve">          según Tipo de Persona y Entidad Federativa</t>
  </si>
  <si>
    <t>2.3.1 Estructura del Transporte Terrestre de Pasajeros, excepto por Ferrocarril según</t>
  </si>
  <si>
    <t xml:space="preserve">2.1.3  Parque Vehicular del Transporte Terrestre de Pasajeros, excepto por Ferrocarril  </t>
  </si>
  <si>
    <t xml:space="preserve">           según Tipo de Combustible y Entidad Federativa</t>
  </si>
  <si>
    <t xml:space="preserve">2.1.4  Composición del Parque Vehicular del Transporte Terrestre de Pasajeros, excepto por Ferrocarril </t>
  </si>
  <si>
    <t xml:space="preserve">  según Tipo de Vehículo y Entidad Federativa</t>
  </si>
  <si>
    <t xml:space="preserve">2.1.5  Composición del Parque Vehicular del Transporte Terrestre de Pasajeros, excepto por Ferrocarril </t>
  </si>
  <si>
    <t xml:space="preserve">            según Modalidad de Servicio y Entidad Federativa</t>
  </si>
  <si>
    <t xml:space="preserve">2.1.7  Total de las Unidades de Transporte Terrestre de Pasajeros, excepto por Ferrocarril </t>
  </si>
  <si>
    <t xml:space="preserve">            según Modelo y Modalidad de Servicio </t>
  </si>
  <si>
    <t xml:space="preserve">2.1.8  Total de Unidades de Transporte Terrestre de Pasajeros, excepto por Ferrocarril </t>
  </si>
  <si>
    <t xml:space="preserve"> </t>
  </si>
  <si>
    <t xml:space="preserve">            según Modelo y Tipo de Vehículo</t>
  </si>
  <si>
    <t>Demanda Atendida Pasajeros*           
 (miles)</t>
  </si>
  <si>
    <t>Tráfico Pasajeros-km              
(miles)</t>
  </si>
  <si>
    <t>2.2. Permisionarios del Transporte Terrestre de Pasajeros, excepto por Ferrocarril</t>
  </si>
  <si>
    <t>2.3. Estructura Empresarial del Transporte Terrestre de Pasajeros, excepto por Ferrocarril</t>
  </si>
  <si>
    <t>2.4.  Producción</t>
  </si>
  <si>
    <t>2.4.1  Pasajeros Transportados y Pasajeros-km por Modalidad de Servicio</t>
  </si>
  <si>
    <t xml:space="preserve">2.2.1 Permisionarios del Transporte Terrestre de Pasajeros, excepto por Ferrocarril </t>
  </si>
  <si>
    <t xml:space="preserve">          Tipo de Empresa y Estrato en Unidades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</si>
</sst>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"/>
    <numFmt numFmtId="165" formatCode="0.0"/>
    <numFmt numFmtId="166" formatCode="0.000"/>
    <numFmt numFmtId="167" formatCode="0.0000"/>
    <numFmt numFmtId="168" formatCode="0.00000"/>
    <numFmt numFmtId="169" formatCode="_-* #,##0_-;\-* #,##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theme="0"/>
      <name val="Arial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115">
    <xf numFmtId="0" fontId="0" fillId="0" borderId="0" xfId="0"/>
    <xf numFmtId="3" fontId="3" fillId="3" borderId="0" xfId="2" applyNumberFormat="1" applyFont="1" applyAlignment="1">
      <alignment horizontal="center" vertical="center" wrapText="1"/>
    </xf>
    <xf numFmtId="0" fontId="3" fillId="3" borderId="0" xfId="2" applyFont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3" fillId="3" borderId="0" xfId="2" applyFont="1" applyAlignment="1">
      <alignment horizontal="center" vertical="center"/>
    </xf>
    <xf numFmtId="0" fontId="6" fillId="0" borderId="0" xfId="0" applyFont="1"/>
    <xf numFmtId="0" fontId="3" fillId="3" borderId="0" xfId="2" applyFont="1" applyAlignment="1">
      <alignment vertical="center"/>
    </xf>
    <xf numFmtId="0" fontId="7" fillId="0" borderId="0" xfId="0" applyFont="1"/>
    <xf numFmtId="0" fontId="3" fillId="3" borderId="0" xfId="2" applyFont="1" applyAlignment="1">
      <alignment horizontal="center" vertical="center" wrapText="1"/>
    </xf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8" fillId="0" borderId="0" xfId="0" applyFont="1"/>
    <xf numFmtId="3" fontId="1" fillId="2" borderId="0" xfId="1" applyNumberFormat="1" applyFont="1" applyAlignment="1">
      <alignment horizontal="center"/>
    </xf>
    <xf numFmtId="0" fontId="3" fillId="3" borderId="0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1" applyFont="1" applyFill="1" applyAlignment="1">
      <alignment horizontal="center"/>
    </xf>
    <xf numFmtId="0" fontId="5" fillId="0" borderId="0" xfId="0" applyFont="1" applyFill="1"/>
    <xf numFmtId="0" fontId="3" fillId="3" borderId="0" xfId="2" applyFont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3" fontId="3" fillId="3" borderId="0" xfId="2" applyNumberFormat="1" applyFont="1" applyAlignment="1">
      <alignment horizontal="center" vertical="center" wrapText="1"/>
    </xf>
    <xf numFmtId="0" fontId="3" fillId="3" borderId="0" xfId="2" applyFont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3" fillId="3" borderId="0" xfId="2" applyNumberFormat="1" applyFont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3" fillId="3" borderId="0" xfId="2" applyFont="1" applyAlignment="1">
      <alignment vertical="center" wrapText="1"/>
    </xf>
    <xf numFmtId="3" fontId="1" fillId="0" borderId="0" xfId="1" applyNumberFormat="1" applyFont="1" applyFill="1" applyAlignment="1">
      <alignment horizontal="center"/>
    </xf>
    <xf numFmtId="3" fontId="3" fillId="3" borderId="0" xfId="2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65" fontId="3" fillId="3" borderId="0" xfId="2" applyNumberFormat="1" applyFont="1" applyAlignment="1">
      <alignment horizontal="center" vertical="center"/>
    </xf>
    <xf numFmtId="2" fontId="5" fillId="4" borderId="0" xfId="0" applyNumberFormat="1" applyFont="1" applyFill="1" applyAlignment="1">
      <alignment horizontal="center"/>
    </xf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5" fillId="0" borderId="0" xfId="0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1" fontId="2" fillId="0" borderId="0" xfId="0" applyNumberFormat="1" applyFont="1" applyAlignment="1">
      <alignment horizontal="center"/>
    </xf>
    <xf numFmtId="0" fontId="10" fillId="0" borderId="0" xfId="0" applyFont="1" applyFill="1"/>
    <xf numFmtId="0" fontId="9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/>
    <xf numFmtId="3" fontId="5" fillId="0" borderId="0" xfId="0" applyNumberFormat="1" applyFont="1" applyAlignment="1">
      <alignment horizontal="center" vertical="center"/>
    </xf>
    <xf numFmtId="166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0" fontId="11" fillId="0" borderId="0" xfId="3"/>
    <xf numFmtId="1" fontId="5" fillId="0" borderId="0" xfId="0" applyNumberFormat="1" applyFont="1" applyAlignment="1">
      <alignment horizontal="center"/>
    </xf>
    <xf numFmtId="0" fontId="3" fillId="0" borderId="0" xfId="2" applyFont="1" applyFill="1" applyAlignment="1">
      <alignment horizontal="center" vertical="center" wrapText="1"/>
    </xf>
    <xf numFmtId="169" fontId="11" fillId="0" borderId="0" xfId="4" applyNumberFormat="1" applyFont="1" applyBorder="1" applyAlignment="1">
      <alignment horizontal="center"/>
    </xf>
    <xf numFmtId="3" fontId="3" fillId="0" borderId="0" xfId="2" applyNumberFormat="1" applyFont="1" applyFill="1" applyAlignment="1">
      <alignment horizontal="center" vertical="center" wrapText="1"/>
    </xf>
    <xf numFmtId="0" fontId="13" fillId="0" borderId="0" xfId="0" applyFont="1" applyFill="1"/>
    <xf numFmtId="3" fontId="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right"/>
    </xf>
    <xf numFmtId="3" fontId="2" fillId="0" borderId="0" xfId="0" applyNumberFormat="1" applyFont="1" applyFill="1"/>
    <xf numFmtId="0" fontId="6" fillId="0" borderId="0" xfId="0" applyFont="1" applyAlignment="1">
      <alignment horizontal="left"/>
    </xf>
    <xf numFmtId="0" fontId="3" fillId="3" borderId="0" xfId="2" applyFont="1" applyAlignment="1">
      <alignment horizontal="center" vertical="center" wrapText="1"/>
    </xf>
    <xf numFmtId="0" fontId="4" fillId="4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14" fillId="2" borderId="0" xfId="1" applyFont="1"/>
    <xf numFmtId="0" fontId="4" fillId="0" borderId="0" xfId="0" applyFont="1"/>
    <xf numFmtId="0" fontId="14" fillId="2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" fontId="4" fillId="4" borderId="0" xfId="0" applyNumberFormat="1" applyFont="1" applyFill="1" applyAlignment="1">
      <alignment horizontal="center"/>
    </xf>
    <xf numFmtId="17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14" fillId="2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3" fillId="3" borderId="0" xfId="2" applyFont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164" fontId="5" fillId="4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4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" fontId="3" fillId="3" borderId="0" xfId="2" applyNumberFormat="1" applyFont="1" applyBorder="1" applyAlignment="1">
      <alignment horizontal="center" vertical="center" wrapText="1"/>
    </xf>
    <xf numFmtId="1" fontId="3" fillId="3" borderId="0" xfId="2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3" fillId="3" borderId="0" xfId="2" applyFont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3" borderId="0" xfId="2" applyFont="1" applyAlignment="1">
      <alignment horizontal="center" vertical="center"/>
    </xf>
    <xf numFmtId="2" fontId="3" fillId="3" borderId="0" xfId="2" applyNumberFormat="1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3" borderId="0" xfId="2" applyFont="1" applyAlignment="1">
      <alignment horizontal="center" wrapText="1"/>
    </xf>
    <xf numFmtId="0" fontId="3" fillId="3" borderId="0" xfId="2" applyFont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</cellXfs>
  <cellStyles count="5">
    <cellStyle name="40% - Énfasis3" xfId="1" builtinId="39"/>
    <cellStyle name="Énfasis3" xfId="2" builtinId="37"/>
    <cellStyle name="Millares" xfId="4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/>
              <a:t>Parque Vehicular del </a:t>
            </a:r>
            <a:r>
              <a:rPr lang="es-ES" sz="1050"/>
              <a:t>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2012</a:t>
            </a:r>
          </a:p>
        </c:rich>
      </c:tx>
      <c:layout>
        <c:manualLayout>
          <c:xMode val="edge"/>
          <c:yMode val="edge"/>
          <c:x val="0.140938687011949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77777777777777"/>
          <c:y val="0.26388888888888973"/>
          <c:w val="0.43892339544513481"/>
          <c:h val="0.7361111111111116"/>
        </c:manualLayout>
      </c:layout>
      <c:pieChart>
        <c:varyColors val="1"/>
        <c:ser>
          <c:idx val="0"/>
          <c:order val="0"/>
          <c:explosion val="4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ln>
                <a:solidFill>
                  <a:srgbClr val="C00000"/>
                </a:solidFill>
              </a:ln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8.7481456122332532E-2"/>
                  <c:y val="2.900371828521464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8988974204311421"/>
                  <c:y val="-0.1456138815981347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200" b="1"/>
                      <a:t>22%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200" b="1"/>
                      <a:t>13%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'2.1.1'!$A$11:$A$16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'2.1.1'!$C$11:$C$16</c:f>
              <c:numCache>
                <c:formatCode>#,##0.0</c:formatCode>
                <c:ptCount val="6"/>
                <c:pt idx="0">
                  <c:v>2.6355541421529654</c:v>
                </c:pt>
                <c:pt idx="1">
                  <c:v>61.144458578470342</c:v>
                </c:pt>
                <c:pt idx="2">
                  <c:v>0.8586420734615996</c:v>
                </c:pt>
                <c:pt idx="3">
                  <c:v>0.27230084274129435</c:v>
                </c:pt>
                <c:pt idx="4">
                  <c:v>22.177611702973447</c:v>
                </c:pt>
                <c:pt idx="5">
                  <c:v>12.911432660200351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455616960923356"/>
          <c:y val="0.26158573928258982"/>
          <c:w val="0.32231753639491068"/>
          <c:h val="0.6805322251385244"/>
        </c:manualLayout>
      </c:layout>
      <c:overlay val="1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Año-Modelo</a:t>
            </a:r>
            <a:r>
              <a:rPr lang="es-ES" sz="1200" baseline="0"/>
              <a:t> 2012</a:t>
            </a:r>
            <a:endParaRPr lang="es-ES" sz="1200"/>
          </a:p>
        </c:rich>
      </c:tx>
      <c:layout>
        <c:manualLayout>
          <c:xMode val="edge"/>
          <c:yMode val="edge"/>
          <c:x val="0.204756343517633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31520032668198E-2"/>
          <c:y val="0.12037026621672292"/>
          <c:w val="0.88107793613383245"/>
          <c:h val="0.64463723284589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'2.1.7'!$B$5:$B$6</c:f>
              <c:strCache>
                <c:ptCount val="1"/>
                <c:pt idx="0">
                  <c:v>De Lujo</c:v>
                </c:pt>
              </c:strCache>
            </c:strRef>
          </c:tx>
          <c:invertIfNegative val="0"/>
          <c:cat>
            <c:numRef>
              <c:f>'2.1.7'!$A$8:$A$47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'2.1.7'!$B$8:$B$47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19</c:v>
                </c:pt>
                <c:pt idx="20">
                  <c:v>2</c:v>
                </c:pt>
                <c:pt idx="21">
                  <c:v>14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39</c:v>
                </c:pt>
                <c:pt idx="27">
                  <c:v>19</c:v>
                </c:pt>
                <c:pt idx="28">
                  <c:v>25</c:v>
                </c:pt>
                <c:pt idx="29">
                  <c:v>96</c:v>
                </c:pt>
                <c:pt idx="30">
                  <c:v>6</c:v>
                </c:pt>
                <c:pt idx="31">
                  <c:v>116</c:v>
                </c:pt>
                <c:pt idx="32">
                  <c:v>52</c:v>
                </c:pt>
                <c:pt idx="33">
                  <c:v>41</c:v>
                </c:pt>
                <c:pt idx="34">
                  <c:v>150</c:v>
                </c:pt>
                <c:pt idx="35">
                  <c:v>76</c:v>
                </c:pt>
                <c:pt idx="36">
                  <c:v>83</c:v>
                </c:pt>
                <c:pt idx="37">
                  <c:v>71</c:v>
                </c:pt>
                <c:pt idx="38">
                  <c:v>160</c:v>
                </c:pt>
                <c:pt idx="39">
                  <c:v>237</c:v>
                </c:pt>
              </c:numCache>
            </c:numRef>
          </c:val>
        </c:ser>
        <c:ser>
          <c:idx val="1"/>
          <c:order val="1"/>
          <c:tx>
            <c:strRef>
              <c:f>'2.1.7'!$C$5:$C$6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'2.1.7'!$A$8:$A$47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'2.1.7'!$C$8:$C$47</c:f>
              <c:numCache>
                <c:formatCode>#,##0</c:formatCode>
                <c:ptCount val="40"/>
                <c:pt idx="0">
                  <c:v>16</c:v>
                </c:pt>
                <c:pt idx="1">
                  <c:v>4</c:v>
                </c:pt>
                <c:pt idx="2">
                  <c:v>8</c:v>
                </c:pt>
                <c:pt idx="3">
                  <c:v>14</c:v>
                </c:pt>
                <c:pt idx="4">
                  <c:v>7</c:v>
                </c:pt>
                <c:pt idx="5">
                  <c:v>175</c:v>
                </c:pt>
                <c:pt idx="6">
                  <c:v>233</c:v>
                </c:pt>
                <c:pt idx="7">
                  <c:v>319</c:v>
                </c:pt>
                <c:pt idx="8">
                  <c:v>484</c:v>
                </c:pt>
                <c:pt idx="9">
                  <c:v>515</c:v>
                </c:pt>
                <c:pt idx="10">
                  <c:v>380</c:v>
                </c:pt>
                <c:pt idx="11">
                  <c:v>158</c:v>
                </c:pt>
                <c:pt idx="12">
                  <c:v>269</c:v>
                </c:pt>
                <c:pt idx="13">
                  <c:v>361</c:v>
                </c:pt>
                <c:pt idx="14">
                  <c:v>264</c:v>
                </c:pt>
                <c:pt idx="15">
                  <c:v>113</c:v>
                </c:pt>
                <c:pt idx="16">
                  <c:v>137</c:v>
                </c:pt>
                <c:pt idx="17">
                  <c:v>210</c:v>
                </c:pt>
                <c:pt idx="18">
                  <c:v>473</c:v>
                </c:pt>
                <c:pt idx="19">
                  <c:v>841</c:v>
                </c:pt>
                <c:pt idx="20">
                  <c:v>1173</c:v>
                </c:pt>
                <c:pt idx="21">
                  <c:v>1464</c:v>
                </c:pt>
                <c:pt idx="22">
                  <c:v>1449</c:v>
                </c:pt>
                <c:pt idx="23">
                  <c:v>490</c:v>
                </c:pt>
                <c:pt idx="24">
                  <c:v>191</c:v>
                </c:pt>
                <c:pt idx="25">
                  <c:v>633</c:v>
                </c:pt>
                <c:pt idx="26">
                  <c:v>919</c:v>
                </c:pt>
                <c:pt idx="27">
                  <c:v>972</c:v>
                </c:pt>
                <c:pt idx="28">
                  <c:v>2201</c:v>
                </c:pt>
                <c:pt idx="29">
                  <c:v>3042</c:v>
                </c:pt>
                <c:pt idx="30">
                  <c:v>1849</c:v>
                </c:pt>
                <c:pt idx="31">
                  <c:v>2108</c:v>
                </c:pt>
                <c:pt idx="32">
                  <c:v>1157</c:v>
                </c:pt>
                <c:pt idx="33">
                  <c:v>1179</c:v>
                </c:pt>
                <c:pt idx="34">
                  <c:v>1444</c:v>
                </c:pt>
                <c:pt idx="35">
                  <c:v>1180</c:v>
                </c:pt>
                <c:pt idx="36">
                  <c:v>1037</c:v>
                </c:pt>
                <c:pt idx="37">
                  <c:v>859</c:v>
                </c:pt>
                <c:pt idx="38">
                  <c:v>367</c:v>
                </c:pt>
                <c:pt idx="39">
                  <c:v>918</c:v>
                </c:pt>
              </c:numCache>
            </c:numRef>
          </c:val>
        </c:ser>
        <c:ser>
          <c:idx val="2"/>
          <c:order val="2"/>
          <c:tx>
            <c:strRef>
              <c:f>'2.1.7'!$D$5:$D$6</c:f>
              <c:strCache>
                <c:ptCount val="1"/>
                <c:pt idx="0">
                  <c:v>Ejecutivo</c:v>
                </c:pt>
              </c:strCache>
            </c:strRef>
          </c:tx>
          <c:invertIfNegative val="0"/>
          <c:cat>
            <c:numRef>
              <c:f>'2.1.7'!$A$8:$A$47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'2.1.7'!$D$8:$D$47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21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21</c:v>
                </c:pt>
                <c:pt idx="29">
                  <c:v>0</c:v>
                </c:pt>
                <c:pt idx="30">
                  <c:v>0</c:v>
                </c:pt>
                <c:pt idx="31">
                  <c:v>31</c:v>
                </c:pt>
                <c:pt idx="32">
                  <c:v>10</c:v>
                </c:pt>
                <c:pt idx="33">
                  <c:v>33</c:v>
                </c:pt>
                <c:pt idx="34">
                  <c:v>28</c:v>
                </c:pt>
                <c:pt idx="35">
                  <c:v>10</c:v>
                </c:pt>
                <c:pt idx="36">
                  <c:v>25</c:v>
                </c:pt>
                <c:pt idx="37">
                  <c:v>0</c:v>
                </c:pt>
                <c:pt idx="38">
                  <c:v>2</c:v>
                </c:pt>
                <c:pt idx="39">
                  <c:v>172</c:v>
                </c:pt>
              </c:numCache>
            </c:numRef>
          </c:val>
        </c:ser>
        <c:ser>
          <c:idx val="3"/>
          <c:order val="3"/>
          <c:tx>
            <c:strRef>
              <c:f>'2.1.7'!$E$5:$E$6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cat>
            <c:numRef>
              <c:f>'2.1.7'!$A$8:$A$47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'2.1.7'!$E$8:$E$47</c:f>
              <c:numCache>
                <c:formatCode>#,##0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10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7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13</c:v>
                </c:pt>
                <c:pt idx="19">
                  <c:v>19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5</c:v>
                </c:pt>
                <c:pt idx="24">
                  <c:v>0</c:v>
                </c:pt>
                <c:pt idx="25">
                  <c:v>3</c:v>
                </c:pt>
                <c:pt idx="26">
                  <c:v>11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'2.1.7'!$F$5:$F$6</c:f>
              <c:strCache>
                <c:ptCount val="1"/>
                <c:pt idx="0">
                  <c:v>Primera</c:v>
                </c:pt>
              </c:strCache>
            </c:strRef>
          </c:tx>
          <c:invertIfNegative val="0"/>
          <c:cat>
            <c:numRef>
              <c:f>'2.1.7'!$A$8:$A$47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'2.1.7'!$F$8:$F$47</c:f>
              <c:numCache>
                <c:formatCode>#,##0</c:formatCode>
                <c:ptCount val="4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9</c:v>
                </c:pt>
                <c:pt idx="10">
                  <c:v>15</c:v>
                </c:pt>
                <c:pt idx="11">
                  <c:v>2</c:v>
                </c:pt>
                <c:pt idx="12">
                  <c:v>18</c:v>
                </c:pt>
                <c:pt idx="13">
                  <c:v>35</c:v>
                </c:pt>
                <c:pt idx="14">
                  <c:v>33</c:v>
                </c:pt>
                <c:pt idx="15">
                  <c:v>16</c:v>
                </c:pt>
                <c:pt idx="16">
                  <c:v>35</c:v>
                </c:pt>
                <c:pt idx="17">
                  <c:v>66</c:v>
                </c:pt>
                <c:pt idx="18">
                  <c:v>151</c:v>
                </c:pt>
                <c:pt idx="19">
                  <c:v>229</c:v>
                </c:pt>
                <c:pt idx="20">
                  <c:v>357</c:v>
                </c:pt>
                <c:pt idx="21">
                  <c:v>579</c:v>
                </c:pt>
                <c:pt idx="22">
                  <c:v>262</c:v>
                </c:pt>
                <c:pt idx="23">
                  <c:v>53</c:v>
                </c:pt>
                <c:pt idx="24">
                  <c:v>35</c:v>
                </c:pt>
                <c:pt idx="25">
                  <c:v>118</c:v>
                </c:pt>
                <c:pt idx="26">
                  <c:v>151</c:v>
                </c:pt>
                <c:pt idx="27">
                  <c:v>223</c:v>
                </c:pt>
                <c:pt idx="28">
                  <c:v>609</c:v>
                </c:pt>
                <c:pt idx="29">
                  <c:v>599</c:v>
                </c:pt>
                <c:pt idx="30">
                  <c:v>322</c:v>
                </c:pt>
                <c:pt idx="31">
                  <c:v>655</c:v>
                </c:pt>
                <c:pt idx="32">
                  <c:v>662</c:v>
                </c:pt>
                <c:pt idx="33">
                  <c:v>839</c:v>
                </c:pt>
                <c:pt idx="34">
                  <c:v>778</c:v>
                </c:pt>
                <c:pt idx="35">
                  <c:v>691</c:v>
                </c:pt>
                <c:pt idx="36">
                  <c:v>1181</c:v>
                </c:pt>
                <c:pt idx="37">
                  <c:v>684</c:v>
                </c:pt>
                <c:pt idx="38">
                  <c:v>293</c:v>
                </c:pt>
                <c:pt idx="39">
                  <c:v>666</c:v>
                </c:pt>
              </c:numCache>
            </c:numRef>
          </c:val>
        </c:ser>
        <c:ser>
          <c:idx val="5"/>
          <c:order val="5"/>
          <c:tx>
            <c:strRef>
              <c:f>'2.1.7'!$G$5:$G$6</c:f>
              <c:strCache>
                <c:ptCount val="1"/>
                <c:pt idx="0">
                  <c:v>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'2.1.7'!$A$8:$A$47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'2.1.7'!$G$8:$G$47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18</c:v>
                </c:pt>
                <c:pt idx="20">
                  <c:v>39</c:v>
                </c:pt>
                <c:pt idx="21">
                  <c:v>101</c:v>
                </c:pt>
                <c:pt idx="22">
                  <c:v>114</c:v>
                </c:pt>
                <c:pt idx="23">
                  <c:v>71</c:v>
                </c:pt>
                <c:pt idx="24">
                  <c:v>24</c:v>
                </c:pt>
                <c:pt idx="25">
                  <c:v>47</c:v>
                </c:pt>
                <c:pt idx="26">
                  <c:v>71</c:v>
                </c:pt>
                <c:pt idx="27">
                  <c:v>84</c:v>
                </c:pt>
                <c:pt idx="28">
                  <c:v>123</c:v>
                </c:pt>
                <c:pt idx="29">
                  <c:v>147</c:v>
                </c:pt>
                <c:pt idx="30">
                  <c:v>191</c:v>
                </c:pt>
                <c:pt idx="31">
                  <c:v>240</c:v>
                </c:pt>
                <c:pt idx="32">
                  <c:v>262</c:v>
                </c:pt>
                <c:pt idx="33">
                  <c:v>371</c:v>
                </c:pt>
                <c:pt idx="34">
                  <c:v>612</c:v>
                </c:pt>
                <c:pt idx="35">
                  <c:v>521</c:v>
                </c:pt>
                <c:pt idx="36">
                  <c:v>798</c:v>
                </c:pt>
                <c:pt idx="37">
                  <c:v>798</c:v>
                </c:pt>
                <c:pt idx="38">
                  <c:v>461</c:v>
                </c:pt>
                <c:pt idx="39">
                  <c:v>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462976"/>
        <c:axId val="84468864"/>
      </c:barChart>
      <c:catAx>
        <c:axId val="844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4468864"/>
        <c:crosses val="autoZero"/>
        <c:auto val="1"/>
        <c:lblAlgn val="ctr"/>
        <c:lblOffset val="100"/>
        <c:noMultiLvlLbl val="0"/>
      </c:catAx>
      <c:valAx>
        <c:axId val="84468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4462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508870684550371"/>
          <c:y val="0.91628280839894949"/>
          <c:w val="0.65124226877545055"/>
          <c:h val="8.371710292970152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 </a:t>
            </a:r>
          </a:p>
          <a:p>
            <a:pPr>
              <a:defRPr lang="es-ES" sz="1050"/>
            </a:pPr>
            <a:r>
              <a:rPr lang="es-ES" sz="1050"/>
              <a:t>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2012</a:t>
            </a:r>
          </a:p>
        </c:rich>
      </c:tx>
      <c:layout>
        <c:manualLayout>
          <c:xMode val="edge"/>
          <c:yMode val="edge"/>
          <c:x val="0.14112510936132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72987751531067"/>
          <c:y val="0.28472222222222232"/>
          <c:w val="0.42777777777777976"/>
          <c:h val="0.71296296296295858"/>
        </c:manualLayout>
      </c:layout>
      <c:pieChart>
        <c:varyColors val="1"/>
        <c:ser>
          <c:idx val="0"/>
          <c:order val="0"/>
          <c:explosion val="8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dPt>
            <c:idx val="3"/>
            <c:bubble3D val="0"/>
            <c:spPr>
              <a:ln>
                <a:solidFill>
                  <a:srgbClr val="C00000"/>
                </a:solidFill>
              </a:ln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'2.1.7'!$B$5:$G$5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TPPA</c:v>
                </c:pt>
              </c:strCache>
            </c:strRef>
          </c:cat>
          <c:val>
            <c:numRef>
              <c:f>'2.1.7'!$B$52:$G$52</c:f>
              <c:numCache>
                <c:formatCode>#,##0</c:formatCode>
                <c:ptCount val="6"/>
                <c:pt idx="0">
                  <c:v>2.6355541421529654</c:v>
                </c:pt>
                <c:pt idx="1">
                  <c:v>61.144458578470342</c:v>
                </c:pt>
                <c:pt idx="2">
                  <c:v>0.8586420734615996</c:v>
                </c:pt>
                <c:pt idx="3">
                  <c:v>0.27230084274129435</c:v>
                </c:pt>
                <c:pt idx="4">
                  <c:v>22.177611702973447</c:v>
                </c:pt>
                <c:pt idx="5">
                  <c:v>12.911432660200349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2134864391951103"/>
          <c:y val="0.34607064741907306"/>
          <c:w val="0.17309580052493528"/>
          <c:h val="0.41858595800525089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n-US" sz="1200"/>
              <a:t>Parque Vehicular por Año de Modelo  2012</a:t>
            </a:r>
          </a:p>
        </c:rich>
      </c:tx>
      <c:layout>
        <c:manualLayout>
          <c:xMode val="edge"/>
          <c:yMode val="edge"/>
          <c:x val="0.20121140291927991"/>
          <c:y val="3.45261781803984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2133790905585765"/>
          <c:w val="0.85756508237873663"/>
          <c:h val="0.64253057734310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'2.1.8'!$B$5:$B$6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'2.1.8'!$A$8:$A$47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'2.1.8'!$B$8:$B$47</c:f>
              <c:numCache>
                <c:formatCode>#,##0</c:formatCode>
                <c:ptCount val="40"/>
                <c:pt idx="0">
                  <c:v>19</c:v>
                </c:pt>
                <c:pt idx="1">
                  <c:v>7</c:v>
                </c:pt>
                <c:pt idx="2">
                  <c:v>13</c:v>
                </c:pt>
                <c:pt idx="3">
                  <c:v>19</c:v>
                </c:pt>
                <c:pt idx="4">
                  <c:v>9</c:v>
                </c:pt>
                <c:pt idx="5">
                  <c:v>177</c:v>
                </c:pt>
                <c:pt idx="6">
                  <c:v>238</c:v>
                </c:pt>
                <c:pt idx="7">
                  <c:v>327</c:v>
                </c:pt>
                <c:pt idx="8">
                  <c:v>498</c:v>
                </c:pt>
                <c:pt idx="9">
                  <c:v>525</c:v>
                </c:pt>
                <c:pt idx="10">
                  <c:v>393</c:v>
                </c:pt>
                <c:pt idx="11">
                  <c:v>159</c:v>
                </c:pt>
                <c:pt idx="12">
                  <c:v>288</c:v>
                </c:pt>
                <c:pt idx="13">
                  <c:v>401</c:v>
                </c:pt>
                <c:pt idx="14">
                  <c:v>299</c:v>
                </c:pt>
                <c:pt idx="15">
                  <c:v>125</c:v>
                </c:pt>
                <c:pt idx="16">
                  <c:v>146</c:v>
                </c:pt>
                <c:pt idx="17">
                  <c:v>221</c:v>
                </c:pt>
                <c:pt idx="18">
                  <c:v>552</c:v>
                </c:pt>
                <c:pt idx="19">
                  <c:v>998</c:v>
                </c:pt>
                <c:pt idx="20">
                  <c:v>1404</c:v>
                </c:pt>
                <c:pt idx="21">
                  <c:v>2006</c:v>
                </c:pt>
                <c:pt idx="22">
                  <c:v>1709</c:v>
                </c:pt>
                <c:pt idx="23">
                  <c:v>531</c:v>
                </c:pt>
                <c:pt idx="24">
                  <c:v>227</c:v>
                </c:pt>
                <c:pt idx="25">
                  <c:v>751</c:v>
                </c:pt>
                <c:pt idx="26">
                  <c:v>1104</c:v>
                </c:pt>
                <c:pt idx="27">
                  <c:v>1199</c:v>
                </c:pt>
                <c:pt idx="28">
                  <c:v>2848</c:v>
                </c:pt>
                <c:pt idx="29">
                  <c:v>3744</c:v>
                </c:pt>
                <c:pt idx="30">
                  <c:v>2184</c:v>
                </c:pt>
                <c:pt idx="31">
                  <c:v>2919</c:v>
                </c:pt>
                <c:pt idx="32">
                  <c:v>1887</c:v>
                </c:pt>
                <c:pt idx="33">
                  <c:v>2090</c:v>
                </c:pt>
                <c:pt idx="34">
                  <c:v>2416</c:v>
                </c:pt>
                <c:pt idx="35">
                  <c:v>1975</c:v>
                </c:pt>
                <c:pt idx="36">
                  <c:v>2337</c:v>
                </c:pt>
                <c:pt idx="37">
                  <c:v>1626</c:v>
                </c:pt>
                <c:pt idx="38">
                  <c:v>822</c:v>
                </c:pt>
                <c:pt idx="39">
                  <c:v>1994</c:v>
                </c:pt>
              </c:numCache>
            </c:numRef>
          </c:val>
        </c:ser>
        <c:ser>
          <c:idx val="1"/>
          <c:order val="1"/>
          <c:tx>
            <c:strRef>
              <c:f>'2.1.8'!$C$5:$C$6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'2.1.8'!$A$8:$A$47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'2.1.8'!$C$8:$C$47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8</c:v>
                </c:pt>
                <c:pt idx="20">
                  <c:v>28</c:v>
                </c:pt>
                <c:pt idx="21">
                  <c:v>72</c:v>
                </c:pt>
                <c:pt idx="22">
                  <c:v>53</c:v>
                </c:pt>
                <c:pt idx="23">
                  <c:v>46</c:v>
                </c:pt>
                <c:pt idx="24">
                  <c:v>14</c:v>
                </c:pt>
                <c:pt idx="25">
                  <c:v>27</c:v>
                </c:pt>
                <c:pt idx="26">
                  <c:v>42</c:v>
                </c:pt>
                <c:pt idx="27">
                  <c:v>29</c:v>
                </c:pt>
                <c:pt idx="28">
                  <c:v>61</c:v>
                </c:pt>
                <c:pt idx="29">
                  <c:v>87</c:v>
                </c:pt>
                <c:pt idx="30">
                  <c:v>126</c:v>
                </c:pt>
                <c:pt idx="31">
                  <c:v>130</c:v>
                </c:pt>
                <c:pt idx="32">
                  <c:v>183</c:v>
                </c:pt>
                <c:pt idx="33">
                  <c:v>272</c:v>
                </c:pt>
                <c:pt idx="34">
                  <c:v>475</c:v>
                </c:pt>
                <c:pt idx="35">
                  <c:v>359</c:v>
                </c:pt>
                <c:pt idx="36">
                  <c:v>585</c:v>
                </c:pt>
                <c:pt idx="37">
                  <c:v>643</c:v>
                </c:pt>
                <c:pt idx="38">
                  <c:v>402</c:v>
                </c:pt>
                <c:pt idx="39">
                  <c:v>624</c:v>
                </c:pt>
              </c:numCache>
            </c:numRef>
          </c:val>
        </c:ser>
        <c:ser>
          <c:idx val="2"/>
          <c:order val="2"/>
          <c:tx>
            <c:strRef>
              <c:f>'2.1.8'!$D$5:$D$6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'2.1.8'!$A$8:$A$47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'2.1.8'!$D$8:$D$47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15</c:v>
                </c:pt>
                <c:pt idx="17">
                  <c:v>23</c:v>
                </c:pt>
                <c:pt idx="18">
                  <c:v>36</c:v>
                </c:pt>
                <c:pt idx="19">
                  <c:v>44</c:v>
                </c:pt>
                <c:pt idx="20">
                  <c:v>71</c:v>
                </c:pt>
                <c:pt idx="21">
                  <c:v>76</c:v>
                </c:pt>
                <c:pt idx="22">
                  <c:v>69</c:v>
                </c:pt>
                <c:pt idx="23">
                  <c:v>42</c:v>
                </c:pt>
                <c:pt idx="24">
                  <c:v>11</c:v>
                </c:pt>
                <c:pt idx="25">
                  <c:v>23</c:v>
                </c:pt>
                <c:pt idx="26">
                  <c:v>44</c:v>
                </c:pt>
                <c:pt idx="27">
                  <c:v>67</c:v>
                </c:pt>
                <c:pt idx="28">
                  <c:v>72</c:v>
                </c:pt>
                <c:pt idx="29">
                  <c:v>50</c:v>
                </c:pt>
                <c:pt idx="30">
                  <c:v>57</c:v>
                </c:pt>
                <c:pt idx="31">
                  <c:v>99</c:v>
                </c:pt>
                <c:pt idx="32">
                  <c:v>67</c:v>
                </c:pt>
                <c:pt idx="33">
                  <c:v>93</c:v>
                </c:pt>
                <c:pt idx="34">
                  <c:v>120</c:v>
                </c:pt>
                <c:pt idx="35">
                  <c:v>144</c:v>
                </c:pt>
                <c:pt idx="36">
                  <c:v>202</c:v>
                </c:pt>
                <c:pt idx="37">
                  <c:v>143</c:v>
                </c:pt>
                <c:pt idx="38">
                  <c:v>59</c:v>
                </c:pt>
                <c:pt idx="39">
                  <c:v>101</c:v>
                </c:pt>
              </c:numCache>
            </c:numRef>
          </c:val>
        </c:ser>
        <c:ser>
          <c:idx val="3"/>
          <c:order val="3"/>
          <c:tx>
            <c:strRef>
              <c:f>'2.1.8'!$E$5:$E$6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numRef>
              <c:f>'2.1.8'!$A$8:$A$47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'2.1.8'!$E$8:$E$47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13</c:v>
                </c:pt>
                <c:pt idx="18">
                  <c:v>7</c:v>
                </c:pt>
                <c:pt idx="19">
                  <c:v>10</c:v>
                </c:pt>
                <c:pt idx="20">
                  <c:v>7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5</c:v>
                </c:pt>
                <c:pt idx="28">
                  <c:v>1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6</c:v>
                </c:pt>
                <c:pt idx="33">
                  <c:v>8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'2.1.8'!$F$5:$F$6</c:f>
              <c:strCache>
                <c:ptCount val="1"/>
                <c:pt idx="0">
                  <c:v>Minibús</c:v>
                </c:pt>
              </c:strCache>
            </c:strRef>
          </c:tx>
          <c:invertIfNegative val="0"/>
          <c:cat>
            <c:numRef>
              <c:f>'2.1.8'!$A$8:$A$47</c:f>
              <c:numCache>
                <c:formatCode>General</c:formatCode>
                <c:ptCount val="4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</c:numCache>
            </c:numRef>
          </c:cat>
          <c:val>
            <c:numRef>
              <c:f>'2.1.8'!$F$8:$F$47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5</c:v>
                </c:pt>
                <c:pt idx="17">
                  <c:v>23</c:v>
                </c:pt>
                <c:pt idx="18">
                  <c:v>42</c:v>
                </c:pt>
                <c:pt idx="19">
                  <c:v>66</c:v>
                </c:pt>
                <c:pt idx="20">
                  <c:v>93</c:v>
                </c:pt>
                <c:pt idx="21">
                  <c:v>13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633472"/>
        <c:axId val="84635008"/>
      </c:barChart>
      <c:catAx>
        <c:axId val="846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84635008"/>
        <c:crosses val="autoZero"/>
        <c:auto val="1"/>
        <c:lblAlgn val="ctr"/>
        <c:lblOffset val="100"/>
        <c:noMultiLvlLbl val="0"/>
      </c:catAx>
      <c:valAx>
        <c:axId val="84635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Centros</a:t>
                </a:r>
              </a:p>
            </c:rich>
          </c:tx>
          <c:layout>
            <c:manualLayout>
              <c:xMode val="edge"/>
              <c:yMode val="edge"/>
              <c:x val="5.1255476235149804E-3"/>
              <c:y val="0.226712959092849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463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190977410415039"/>
          <c:y val="0.89901826225901693"/>
          <c:w val="0.60106454675167376"/>
          <c:h val="8.457144582692420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</a:t>
            </a:r>
            <a:r>
              <a:rPr lang="en-US" sz="1200"/>
              <a:t>Transporte Terrestre de Pasajeros, excepto por Ferrocarril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</a:t>
            </a:r>
            <a:r>
              <a:rPr lang="en-US" sz="1200" baseline="0"/>
              <a:t> </a:t>
            </a:r>
            <a:r>
              <a:rPr lang="en-US" sz="1200"/>
              <a:t>por Modalidad de  Servicio</a:t>
            </a:r>
            <a:r>
              <a:rPr lang="en-US" sz="1200" baseline="0"/>
              <a:t> 2012</a:t>
            </a:r>
            <a:endParaRPr lang="en-US" sz="1200"/>
          </a:p>
        </c:rich>
      </c:tx>
      <c:layout>
        <c:manualLayout>
          <c:xMode val="edge"/>
          <c:yMode val="edge"/>
          <c:x val="0.14574265592353042"/>
          <c:y val="9.8391793268860783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49855278477272"/>
          <c:y val="0.24839756843933525"/>
          <c:w val="0.45180386924243138"/>
          <c:h val="0.74827636115777196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Pt>
            <c:idx val="4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2526097120873993E-2"/>
                  <c:y val="-0.232914407695664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5639018653115846E-2"/>
                  <c:y val="9.67529995237267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0455555844943596E-2"/>
                  <c:y val="9.596729114559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'2.1.8'!$B$5:$F$6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'2.1.8'!$B$52:$F$52</c:f>
              <c:numCache>
                <c:formatCode>0</c:formatCode>
                <c:ptCount val="5"/>
                <c:pt idx="0">
                  <c:v>86.184210526315795</c:v>
                </c:pt>
                <c:pt idx="1">
                  <c:v>9.5245667037684854</c:v>
                </c:pt>
                <c:pt idx="2">
                  <c:v>3.6492288122117982</c:v>
                </c:pt>
                <c:pt idx="3">
                  <c:v>0.15304499920496104</c:v>
                </c:pt>
                <c:pt idx="4">
                  <c:v>0.48894895849896647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4869533229770924"/>
          <c:y val="0.40281457567469808"/>
          <c:w val="0.16958000300915727"/>
          <c:h val="0.34143556478315307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Permisionarios por Tipo de Persona 2012</a:t>
            </a:r>
          </a:p>
        </c:rich>
      </c:tx>
      <c:layout>
        <c:manualLayout>
          <c:xMode val="edge"/>
          <c:yMode val="edge"/>
          <c:x val="0.208055156689376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57279283168158"/>
          <c:y val="0.12084499854184894"/>
          <c:w val="0.8823883402264654"/>
          <c:h val="0.64245718506133276"/>
        </c:manualLayout>
      </c:layout>
      <c:lineChart>
        <c:grouping val="standard"/>
        <c:varyColors val="0"/>
        <c:ser>
          <c:idx val="0"/>
          <c:order val="0"/>
          <c:tx>
            <c:strRef>
              <c:f>'2.2.1'!$B$7:$B$8</c:f>
              <c:strCache>
                <c:ptCount val="1"/>
                <c:pt idx="0">
                  <c:v>Personas Físicas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diamond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dPt>
            <c:idx val="8"/>
            <c:marker>
              <c:symbol val="diamond"/>
              <c:size val="5"/>
            </c:marker>
            <c:bubble3D val="0"/>
          </c:dPt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'2.2.1'!$B$10:$B$41</c:f>
              <c:numCache>
                <c:formatCode>#,##0</c:formatCode>
                <c:ptCount val="32"/>
                <c:pt idx="0">
                  <c:v>1</c:v>
                </c:pt>
                <c:pt idx="1">
                  <c:v>30</c:v>
                </c:pt>
                <c:pt idx="2">
                  <c:v>0</c:v>
                </c:pt>
                <c:pt idx="3">
                  <c:v>35</c:v>
                </c:pt>
                <c:pt idx="4">
                  <c:v>85</c:v>
                </c:pt>
                <c:pt idx="5">
                  <c:v>4</c:v>
                </c:pt>
                <c:pt idx="6">
                  <c:v>57</c:v>
                </c:pt>
                <c:pt idx="7">
                  <c:v>1</c:v>
                </c:pt>
                <c:pt idx="8">
                  <c:v>1089</c:v>
                </c:pt>
                <c:pt idx="9">
                  <c:v>6</c:v>
                </c:pt>
                <c:pt idx="10">
                  <c:v>4</c:v>
                </c:pt>
                <c:pt idx="11">
                  <c:v>18</c:v>
                </c:pt>
                <c:pt idx="12">
                  <c:v>11</c:v>
                </c:pt>
                <c:pt idx="13">
                  <c:v>11</c:v>
                </c:pt>
                <c:pt idx="14">
                  <c:v>51</c:v>
                </c:pt>
                <c:pt idx="15">
                  <c:v>116</c:v>
                </c:pt>
                <c:pt idx="16">
                  <c:v>2</c:v>
                </c:pt>
                <c:pt idx="17">
                  <c:v>0</c:v>
                </c:pt>
                <c:pt idx="18">
                  <c:v>11</c:v>
                </c:pt>
                <c:pt idx="19">
                  <c:v>13</c:v>
                </c:pt>
                <c:pt idx="20">
                  <c:v>19</c:v>
                </c:pt>
                <c:pt idx="21">
                  <c:v>40</c:v>
                </c:pt>
                <c:pt idx="22">
                  <c:v>1</c:v>
                </c:pt>
                <c:pt idx="23">
                  <c:v>22</c:v>
                </c:pt>
                <c:pt idx="24">
                  <c:v>85</c:v>
                </c:pt>
                <c:pt idx="25">
                  <c:v>52</c:v>
                </c:pt>
                <c:pt idx="26">
                  <c:v>6</c:v>
                </c:pt>
                <c:pt idx="27">
                  <c:v>19</c:v>
                </c:pt>
                <c:pt idx="28">
                  <c:v>3</c:v>
                </c:pt>
                <c:pt idx="29">
                  <c:v>42</c:v>
                </c:pt>
                <c:pt idx="30">
                  <c:v>2</c:v>
                </c:pt>
                <c:pt idx="31">
                  <c:v>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'2.2.1'!$C$7:$C$8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diamond"/>
            <c:size val="5"/>
            <c:spPr>
              <a:solidFill>
                <a:srgbClr val="9BBB59"/>
              </a:solidFill>
              <a:ln w="0">
                <a:solidFill>
                  <a:schemeClr val="accent3"/>
                </a:solidFill>
              </a:ln>
            </c:spPr>
          </c:marker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'2.2.1'!$C$10:$C$41</c:f>
              <c:numCache>
                <c:formatCode>#,##0</c:formatCode>
                <c:ptCount val="32"/>
                <c:pt idx="0">
                  <c:v>10</c:v>
                </c:pt>
                <c:pt idx="1">
                  <c:v>43</c:v>
                </c:pt>
                <c:pt idx="2">
                  <c:v>20</c:v>
                </c:pt>
                <c:pt idx="3">
                  <c:v>7</c:v>
                </c:pt>
                <c:pt idx="4">
                  <c:v>129</c:v>
                </c:pt>
                <c:pt idx="5">
                  <c:v>26</c:v>
                </c:pt>
                <c:pt idx="6">
                  <c:v>62</c:v>
                </c:pt>
                <c:pt idx="7">
                  <c:v>10</c:v>
                </c:pt>
                <c:pt idx="8">
                  <c:v>249</c:v>
                </c:pt>
                <c:pt idx="9">
                  <c:v>20</c:v>
                </c:pt>
                <c:pt idx="10">
                  <c:v>74</c:v>
                </c:pt>
                <c:pt idx="11">
                  <c:v>51</c:v>
                </c:pt>
                <c:pt idx="12">
                  <c:v>27</c:v>
                </c:pt>
                <c:pt idx="13">
                  <c:v>25</c:v>
                </c:pt>
                <c:pt idx="14">
                  <c:v>99</c:v>
                </c:pt>
                <c:pt idx="15">
                  <c:v>57</c:v>
                </c:pt>
                <c:pt idx="16">
                  <c:v>28</c:v>
                </c:pt>
                <c:pt idx="17">
                  <c:v>19</c:v>
                </c:pt>
                <c:pt idx="18">
                  <c:v>59</c:v>
                </c:pt>
                <c:pt idx="19">
                  <c:v>83</c:v>
                </c:pt>
                <c:pt idx="20">
                  <c:v>90</c:v>
                </c:pt>
                <c:pt idx="21">
                  <c:v>36</c:v>
                </c:pt>
                <c:pt idx="22">
                  <c:v>22</c:v>
                </c:pt>
                <c:pt idx="23">
                  <c:v>35</c:v>
                </c:pt>
                <c:pt idx="24">
                  <c:v>59</c:v>
                </c:pt>
                <c:pt idx="25">
                  <c:v>20</c:v>
                </c:pt>
                <c:pt idx="26">
                  <c:v>47</c:v>
                </c:pt>
                <c:pt idx="27">
                  <c:v>23</c:v>
                </c:pt>
                <c:pt idx="28">
                  <c:v>17</c:v>
                </c:pt>
                <c:pt idx="29">
                  <c:v>73</c:v>
                </c:pt>
                <c:pt idx="30">
                  <c:v>22</c:v>
                </c:pt>
                <c:pt idx="3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61216"/>
        <c:axId val="84763392"/>
      </c:lineChart>
      <c:catAx>
        <c:axId val="84761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84763392"/>
        <c:crosses val="autoZero"/>
        <c:auto val="1"/>
        <c:lblAlgn val="ctr"/>
        <c:lblOffset val="100"/>
        <c:noMultiLvlLbl val="0"/>
      </c:catAx>
      <c:valAx>
        <c:axId val="84763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layout>
            <c:manualLayout>
              <c:xMode val="edge"/>
              <c:yMode val="edge"/>
              <c:x val="9.4972876626016247E-3"/>
              <c:y val="0.252201443569553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476121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10293707927158"/>
          <c:y val="0.9116531787693205"/>
          <c:w val="0.47881077615023288"/>
          <c:h val="7.733843829687002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</a:t>
            </a:r>
            <a:r>
              <a:rPr lang="en-US" sz="1200" baseline="0"/>
              <a:t>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 por Tipo</a:t>
            </a:r>
            <a:r>
              <a:rPr lang="en-US" sz="1200" baseline="0"/>
              <a:t> de Persona 2012</a:t>
            </a:r>
            <a:endParaRPr lang="en-US" sz="1200"/>
          </a:p>
        </c:rich>
      </c:tx>
      <c:layout>
        <c:manualLayout>
          <c:xMode val="edge"/>
          <c:yMode val="edge"/>
          <c:x val="0.14299776129940889"/>
          <c:y val="4.60005204571837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066445356282204"/>
          <c:y val="0.24547743174847336"/>
          <c:w val="0.40304093273234032"/>
          <c:h val="0.750058112845643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explosion val="5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8.8979265260783563E-2"/>
                  <c:y val="-5.969907048686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685842884814838"/>
                  <c:y val="-1.2971225735145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'2.2.1'!$B$44:$C$44</c:f>
              <c:numCache>
                <c:formatCode>0</c:formatCode>
                <c:ptCount val="2"/>
                <c:pt idx="0">
                  <c:v>54.382878921137497</c:v>
                </c:pt>
                <c:pt idx="1">
                  <c:v>45.617121078862503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708864625006063"/>
          <c:y val="0.41618928780056813"/>
          <c:w val="0.26868727774283102"/>
          <c:h val="0.26050928782159427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Estructura Empresarial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excepto por Ferrocarril </a:t>
            </a:r>
            <a:r>
              <a:rPr lang="en-US" sz="1200" baseline="0"/>
              <a:t>2012</a:t>
            </a:r>
            <a:endParaRPr lang="en-US" sz="1200"/>
          </a:p>
        </c:rich>
      </c:tx>
      <c:layout>
        <c:manualLayout>
          <c:xMode val="edge"/>
          <c:yMode val="edge"/>
          <c:x val="0.14172781350455013"/>
          <c:y val="3.54889715864625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69646941752566E-2"/>
          <c:y val="0.16143648879589975"/>
          <c:w val="0.86105728981818164"/>
          <c:h val="0.64565310579629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'2.3.1'!$C$8:$C$9</c:f>
              <c:strCache>
                <c:ptCount val="1"/>
                <c:pt idx="0">
                  <c:v>Número de 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-6.4698760195149134E-3"/>
                  <c:y val="1.21703853955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'2.3.1'!$A$11:$A$17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'2.3.1'!$C$11:$C$17</c:f>
              <c:numCache>
                <c:formatCode>#,##0</c:formatCode>
                <c:ptCount val="7"/>
                <c:pt idx="0">
                  <c:v>2257</c:v>
                </c:pt>
                <c:pt idx="2">
                  <c:v>480</c:v>
                </c:pt>
                <c:pt idx="4">
                  <c:v>211</c:v>
                </c:pt>
                <c:pt idx="6">
                  <c:v>103</c:v>
                </c:pt>
              </c:numCache>
            </c:numRef>
          </c:val>
        </c:ser>
        <c:ser>
          <c:idx val="1"/>
          <c:order val="1"/>
          <c:tx>
            <c:strRef>
              <c:f>'2.3.1'!$E$8:$E$9</c:f>
              <c:strCache>
                <c:ptCount val="1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'2.3.1'!$A$11:$A$17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'2.3.1'!$E$11:$E$17</c:f>
              <c:numCache>
                <c:formatCode>#,##0</c:formatCode>
                <c:ptCount val="7"/>
                <c:pt idx="0">
                  <c:v>3536</c:v>
                </c:pt>
                <c:pt idx="2">
                  <c:v>6834</c:v>
                </c:pt>
                <c:pt idx="4">
                  <c:v>11554</c:v>
                </c:pt>
                <c:pt idx="6">
                  <c:v>28388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259776"/>
        <c:axId val="85261312"/>
      </c:barChart>
      <c:catAx>
        <c:axId val="85259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5261312"/>
        <c:crosses val="autoZero"/>
        <c:auto val="1"/>
        <c:lblAlgn val="ctr"/>
        <c:lblOffset val="100"/>
        <c:noMultiLvlLbl val="0"/>
      </c:catAx>
      <c:valAx>
        <c:axId val="85261312"/>
        <c:scaling>
          <c:orientation val="minMax"/>
          <c:max val="3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5259776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29092298470154743"/>
          <c:y val="0.92621041031128715"/>
          <c:w val="0.50304899275408099"/>
          <c:h val="6.674203443570847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n-US" sz="1100" b="1" i="0" baseline="0"/>
              <a:t>Empresas del Transporte Terrestre de Pasajeros,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excepto por Ferrocarril</a:t>
            </a:r>
            <a:r>
              <a:rPr lang="es-ES" sz="1100" b="1" i="0" baseline="0"/>
              <a:t> </a:t>
            </a:r>
            <a:r>
              <a:rPr lang="en-US" sz="1100" b="1" i="0" baseline="0"/>
              <a:t>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Participación en la Estructura Empresarial 2012</a:t>
            </a:r>
            <a:endParaRPr lang="es-ES" sz="900"/>
          </a:p>
        </c:rich>
      </c:tx>
      <c:layout>
        <c:manualLayout>
          <c:xMode val="edge"/>
          <c:yMode val="edge"/>
          <c:x val="0.170457602634331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31119220339667"/>
          <c:y val="0.25208373048749327"/>
          <c:w val="0.41868342473239267"/>
          <c:h val="0.80051411419852925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-9.4423192723147045E-2"/>
                  <c:y val="-0.173368466686439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1.6801843892650641E-2"/>
                  <c:y val="8.2482897896214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'2.3.1'!$A$11:$A$17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'2.3.1'!$G$11:$G$17</c:f>
              <c:numCache>
                <c:formatCode>0</c:formatCode>
                <c:ptCount val="7"/>
                <c:pt idx="0">
                  <c:v>73.975745657161582</c:v>
                </c:pt>
                <c:pt idx="2">
                  <c:v>15.732546705998033</c:v>
                </c:pt>
                <c:pt idx="4">
                  <c:v>6.9157653228449689</c:v>
                </c:pt>
                <c:pt idx="6">
                  <c:v>3.3759423139954112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6310849918178683"/>
          <c:y val="0.29062459120899864"/>
          <c:w val="0.22918675226834037"/>
          <c:h val="0.48695850845654581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Vehículos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r>
              <a: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050"/>
              <a:t>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/>
              <a:t>Participación</a:t>
            </a:r>
            <a:r>
              <a:rPr lang="en-US" sz="1050" baseline="0"/>
              <a:t> en </a:t>
            </a:r>
            <a:r>
              <a:rPr lang="en-US" sz="1050"/>
              <a:t>la Estructura Empresarial 2012</a:t>
            </a:r>
          </a:p>
        </c:rich>
      </c:tx>
      <c:layout>
        <c:manualLayout>
          <c:xMode val="edge"/>
          <c:yMode val="edge"/>
          <c:x val="0.1903346692389177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753250756959801E-2"/>
          <c:y val="0.20792078127279556"/>
          <c:w val="0.47619050743657043"/>
          <c:h val="0.79207921872720466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explosion val="10"/>
            <c:spPr>
              <a:solidFill>
                <a:schemeClr val="accent3"/>
              </a:solidFill>
            </c:spPr>
          </c:dPt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6.8059135000406099E-2"/>
                  <c:y val="-8.6336421281337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'2.3.1'!$A$11:$A$17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'2.3.1'!$H$11:$H$17</c:f>
              <c:numCache>
                <c:formatCode>0</c:formatCode>
                <c:ptCount val="7"/>
                <c:pt idx="0">
                  <c:v>7.0281443790745746</c:v>
                </c:pt>
                <c:pt idx="2">
                  <c:v>13.583240578788361</c:v>
                </c:pt>
                <c:pt idx="4">
                  <c:v>22.964700270313244</c:v>
                </c:pt>
                <c:pt idx="6">
                  <c:v>56.423914771823824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6836242344706909"/>
          <c:y val="0.36061976764534553"/>
          <c:w val="0.27772651808974702"/>
          <c:h val="0.37894335495733711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Demanda Atendida en Pasajeros Transportados </a:t>
            </a:r>
          </a:p>
          <a:p>
            <a:pPr>
              <a:defRPr lang="es-ES" sz="1400"/>
            </a:pPr>
            <a:r>
              <a:rPr lang="en-US" sz="1400"/>
              <a:t>por modalidad de servicio 2012</a:t>
            </a:r>
          </a:p>
        </c:rich>
      </c:tx>
      <c:layout>
        <c:manualLayout>
          <c:xMode val="edge"/>
          <c:yMode val="edge"/>
          <c:x val="0.15352237270617133"/>
          <c:y val="2.06785601314482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170446248471804E-2"/>
          <c:y val="0.2644496480946148"/>
          <c:w val="0.47979590635048891"/>
          <c:h val="0.6658789813435525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3.0274016019637012E-2"/>
                  <c:y val="3.12434100115106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5787663485857856E-2"/>
                  <c:y val="5.25587277807554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'2.4.1'!$D$10:$D$15</c:f>
              <c:numCache>
                <c:formatCode>0</c:formatCode>
                <c:ptCount val="6"/>
                <c:pt idx="0">
                  <c:v>1.6413153874632005</c:v>
                </c:pt>
                <c:pt idx="1">
                  <c:v>72.453422939399516</c:v>
                </c:pt>
                <c:pt idx="2">
                  <c:v>1.0569831778317087</c:v>
                </c:pt>
                <c:pt idx="3">
                  <c:v>0.65833916215137234</c:v>
                </c:pt>
                <c:pt idx="4">
                  <c:v>23.166786869041779</c:v>
                </c:pt>
                <c:pt idx="5">
                  <c:v>1.0231524641124297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7486555451226"/>
          <c:y val="0.25621243706560992"/>
          <c:w val="0.33786961101497626"/>
          <c:h val="0.701941136026150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="1" i="0" u="none" strike="noStrike" baseline="0"/>
              <a:t>Participación  </a:t>
            </a:r>
            <a:r>
              <a:rPr lang="es-ES" sz="1050" baseline="0"/>
              <a:t>por Tipo de Vehículo 2012</a:t>
            </a:r>
            <a:endParaRPr lang="es-ES" sz="1050"/>
          </a:p>
        </c:rich>
      </c:tx>
      <c:layout>
        <c:manualLayout>
          <c:xMode val="edge"/>
          <c:yMode val="edge"/>
          <c:x val="0.14112510936132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388888888888887E-2"/>
          <c:y val="0.24074074074074095"/>
          <c:w val="0.42500000000000032"/>
          <c:h val="0.708333333333333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3"/>
              </a:solidFill>
            </c:spPr>
          </c:dPt>
          <c:dPt>
            <c:idx val="1"/>
            <c:bubble3D val="0"/>
            <c:explosion val="5"/>
            <c:spPr>
              <a:solidFill>
                <a:schemeClr val="accent6"/>
              </a:solidFill>
            </c:spPr>
          </c:dPt>
          <c:dPt>
            <c:idx val="2"/>
            <c:bubble3D val="0"/>
            <c:explosion val="5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explosion val="6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8.7973206474190699E-2"/>
                  <c:y val="-0.2250000000000000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631671041119982E-2"/>
                  <c:y val="9.397674249052229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('2.1.2'!$A$7:$A$9,'2.1.2'!$A$11)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                 </c:v>
                </c:pt>
              </c:strCache>
            </c:strRef>
          </c:cat>
          <c:val>
            <c:numRef>
              <c:f>('2.1.2'!$C$7:$C$9,'2.1.2'!$C$11)</c:f>
              <c:numCache>
                <c:formatCode>#,##0.0</c:formatCode>
                <c:ptCount val="4"/>
                <c:pt idx="0">
                  <c:v>86.18421052631578</c:v>
                </c:pt>
                <c:pt idx="1">
                  <c:v>9.5245667037684854</c:v>
                </c:pt>
                <c:pt idx="2">
                  <c:v>3.6492288122117986</c:v>
                </c:pt>
                <c:pt idx="3">
                  <c:v>0.48894895849896647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611111111111163"/>
          <c:y val="0.36034339457567832"/>
          <c:w val="0.21111111111111142"/>
          <c:h val="0.3348687664042036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Tráfico</a:t>
            </a:r>
            <a:r>
              <a:rPr lang="en-US" baseline="0"/>
              <a:t> de Pasajeros-Km 2012 </a:t>
            </a:r>
            <a:endParaRPr lang="en-US"/>
          </a:p>
        </c:rich>
      </c:tx>
      <c:layout>
        <c:manualLayout>
          <c:xMode val="edge"/>
          <c:yMode val="edge"/>
          <c:x val="0.22996928583520826"/>
          <c:y val="1.9937720397418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658526992277988E-2"/>
          <c:y val="0.23208707906473888"/>
          <c:w val="0.49235787799932429"/>
          <c:h val="0.628868423242225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explosion val="6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1"/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Pt>
            <c:idx val="4"/>
            <c:bubble3D val="0"/>
            <c:spPr>
              <a:solidFill>
                <a:schemeClr val="accent6"/>
              </a:solidFill>
            </c:spPr>
          </c:dPt>
          <c:dPt>
            <c:idx val="5"/>
            <c:bubble3D val="0"/>
            <c:spPr>
              <a:solidFill>
                <a:srgbClr val="7030A0"/>
              </a:solidFill>
            </c:spPr>
          </c:dPt>
          <c:dLbls>
            <c:dLbl>
              <c:idx val="5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'2.4.1'!$E$10:$E$15</c:f>
              <c:numCache>
                <c:formatCode>0</c:formatCode>
                <c:ptCount val="6"/>
                <c:pt idx="0">
                  <c:v>1.902886377631505</c:v>
                </c:pt>
                <c:pt idx="1">
                  <c:v>68.761669301754239</c:v>
                </c:pt>
                <c:pt idx="2">
                  <c:v>1.2243884202607889</c:v>
                </c:pt>
                <c:pt idx="3">
                  <c:v>0.41727315895345107</c:v>
                </c:pt>
                <c:pt idx="4">
                  <c:v>27.297799384453292</c:v>
                </c:pt>
                <c:pt idx="5">
                  <c:v>0.3959833569467161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45664703632699"/>
          <c:y val="0.2183513157355568"/>
          <c:w val="0.29951206201784447"/>
          <c:h val="0.7062750183939121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por Tipo de Combustible 2012</a:t>
            </a:r>
            <a:endParaRPr lang="es-ES" sz="1200"/>
          </a:p>
        </c:rich>
      </c:tx>
      <c:layout>
        <c:manualLayout>
          <c:xMode val="edge"/>
          <c:yMode val="edge"/>
          <c:x val="0.208506304252880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118576736672766E-2"/>
          <c:y val="8.4848484848484854E-2"/>
          <c:w val="0.89252370326424257"/>
          <c:h val="0.675572417084231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'2.1.3'!$B$6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'2.1.3'!$G$8:$G$39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'2.1.3'!$B$8:$B$39</c:f>
              <c:numCache>
                <c:formatCode>#,##0</c:formatCode>
                <c:ptCount val="32"/>
                <c:pt idx="0">
                  <c:v>176</c:v>
                </c:pt>
                <c:pt idx="1">
                  <c:v>460</c:v>
                </c:pt>
                <c:pt idx="2">
                  <c:v>181</c:v>
                </c:pt>
                <c:pt idx="3">
                  <c:v>166</c:v>
                </c:pt>
                <c:pt idx="4">
                  <c:v>668</c:v>
                </c:pt>
                <c:pt idx="5">
                  <c:v>234</c:v>
                </c:pt>
                <c:pt idx="6">
                  <c:v>846</c:v>
                </c:pt>
                <c:pt idx="7">
                  <c:v>65</c:v>
                </c:pt>
                <c:pt idx="8">
                  <c:v>15733</c:v>
                </c:pt>
                <c:pt idx="9">
                  <c:v>241</c:v>
                </c:pt>
                <c:pt idx="10">
                  <c:v>2573</c:v>
                </c:pt>
                <c:pt idx="11">
                  <c:v>2927</c:v>
                </c:pt>
                <c:pt idx="12">
                  <c:v>131</c:v>
                </c:pt>
                <c:pt idx="13">
                  <c:v>984</c:v>
                </c:pt>
                <c:pt idx="14">
                  <c:v>2044</c:v>
                </c:pt>
                <c:pt idx="15">
                  <c:v>1180</c:v>
                </c:pt>
                <c:pt idx="16">
                  <c:v>617</c:v>
                </c:pt>
                <c:pt idx="17">
                  <c:v>249</c:v>
                </c:pt>
                <c:pt idx="18">
                  <c:v>980</c:v>
                </c:pt>
                <c:pt idx="19">
                  <c:v>836</c:v>
                </c:pt>
                <c:pt idx="20">
                  <c:v>1882</c:v>
                </c:pt>
                <c:pt idx="21">
                  <c:v>2950</c:v>
                </c:pt>
                <c:pt idx="22">
                  <c:v>104</c:v>
                </c:pt>
                <c:pt idx="23">
                  <c:v>743</c:v>
                </c:pt>
                <c:pt idx="24">
                  <c:v>811</c:v>
                </c:pt>
                <c:pt idx="25">
                  <c:v>543</c:v>
                </c:pt>
                <c:pt idx="26">
                  <c:v>605</c:v>
                </c:pt>
                <c:pt idx="27">
                  <c:v>831</c:v>
                </c:pt>
                <c:pt idx="28">
                  <c:v>1099</c:v>
                </c:pt>
                <c:pt idx="29">
                  <c:v>2309</c:v>
                </c:pt>
                <c:pt idx="30">
                  <c:v>434</c:v>
                </c:pt>
                <c:pt idx="31">
                  <c:v>108</c:v>
                </c:pt>
              </c:numCache>
            </c:numRef>
          </c:val>
        </c:ser>
        <c:ser>
          <c:idx val="1"/>
          <c:order val="1"/>
          <c:tx>
            <c:strRef>
              <c:f>'2.1.3'!$C$6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'2.1.3'!$G$8:$G$39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'2.1.3'!$C$8:$C$39</c:f>
              <c:numCache>
                <c:formatCode>#,##0</c:formatCode>
                <c:ptCount val="32"/>
                <c:pt idx="0">
                  <c:v>57</c:v>
                </c:pt>
                <c:pt idx="1">
                  <c:v>400</c:v>
                </c:pt>
                <c:pt idx="2">
                  <c:v>183</c:v>
                </c:pt>
                <c:pt idx="3">
                  <c:v>42</c:v>
                </c:pt>
                <c:pt idx="4">
                  <c:v>514</c:v>
                </c:pt>
                <c:pt idx="5">
                  <c:v>127</c:v>
                </c:pt>
                <c:pt idx="6">
                  <c:v>94</c:v>
                </c:pt>
                <c:pt idx="7">
                  <c:v>46</c:v>
                </c:pt>
                <c:pt idx="8">
                  <c:v>1732</c:v>
                </c:pt>
                <c:pt idx="9">
                  <c:v>15</c:v>
                </c:pt>
                <c:pt idx="10">
                  <c:v>100</c:v>
                </c:pt>
                <c:pt idx="11">
                  <c:v>66</c:v>
                </c:pt>
                <c:pt idx="12">
                  <c:v>182</c:v>
                </c:pt>
                <c:pt idx="13">
                  <c:v>0</c:v>
                </c:pt>
                <c:pt idx="14">
                  <c:v>953</c:v>
                </c:pt>
                <c:pt idx="15">
                  <c:v>106</c:v>
                </c:pt>
                <c:pt idx="16">
                  <c:v>18</c:v>
                </c:pt>
                <c:pt idx="17">
                  <c:v>20</c:v>
                </c:pt>
                <c:pt idx="18">
                  <c:v>750</c:v>
                </c:pt>
                <c:pt idx="19">
                  <c:v>104</c:v>
                </c:pt>
                <c:pt idx="20">
                  <c:v>58</c:v>
                </c:pt>
                <c:pt idx="21">
                  <c:v>37</c:v>
                </c:pt>
                <c:pt idx="22">
                  <c:v>301</c:v>
                </c:pt>
                <c:pt idx="23">
                  <c:v>27</c:v>
                </c:pt>
                <c:pt idx="24">
                  <c:v>192</c:v>
                </c:pt>
                <c:pt idx="25">
                  <c:v>100</c:v>
                </c:pt>
                <c:pt idx="26">
                  <c:v>74</c:v>
                </c:pt>
                <c:pt idx="27">
                  <c:v>84</c:v>
                </c:pt>
                <c:pt idx="28">
                  <c:v>7</c:v>
                </c:pt>
                <c:pt idx="29">
                  <c:v>78</c:v>
                </c:pt>
                <c:pt idx="30">
                  <c:v>80</c:v>
                </c:pt>
                <c:pt idx="31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496320"/>
        <c:axId val="77497856"/>
      </c:barChart>
      <c:catAx>
        <c:axId val="77496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7497856"/>
        <c:crosses val="autoZero"/>
        <c:auto val="1"/>
        <c:lblAlgn val="ctr"/>
        <c:lblOffset val="100"/>
        <c:noMultiLvlLbl val="0"/>
      </c:catAx>
      <c:valAx>
        <c:axId val="77497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7496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73285933473218"/>
          <c:y val="0.9269377236936297"/>
          <c:w val="0.21294119887632137"/>
          <c:h val="7.306227630637081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por Tipo de Vehículo 2012</a:t>
            </a:r>
            <a:endParaRPr lang="es-ES" sz="1200"/>
          </a:p>
        </c:rich>
      </c:tx>
      <c:layout>
        <c:manualLayout>
          <c:xMode val="edge"/>
          <c:yMode val="edge"/>
          <c:x val="0.212547474632510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37897529356523E-2"/>
          <c:y val="7.5192189761326564E-2"/>
          <c:w val="0.8816400839201276"/>
          <c:h val="0.689394199556831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'2.1.4'!$B$5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'2.1.4'!$B$7:$B$38</c:f>
              <c:numCache>
                <c:formatCode>#,##0</c:formatCode>
                <c:ptCount val="32"/>
                <c:pt idx="0">
                  <c:v>176</c:v>
                </c:pt>
                <c:pt idx="1">
                  <c:v>525</c:v>
                </c:pt>
                <c:pt idx="2">
                  <c:v>166</c:v>
                </c:pt>
                <c:pt idx="3">
                  <c:v>157</c:v>
                </c:pt>
                <c:pt idx="4">
                  <c:v>645</c:v>
                </c:pt>
                <c:pt idx="5">
                  <c:v>244</c:v>
                </c:pt>
                <c:pt idx="6">
                  <c:v>846</c:v>
                </c:pt>
                <c:pt idx="7">
                  <c:v>65</c:v>
                </c:pt>
                <c:pt idx="8">
                  <c:v>15581</c:v>
                </c:pt>
                <c:pt idx="9">
                  <c:v>240</c:v>
                </c:pt>
                <c:pt idx="10">
                  <c:v>2503</c:v>
                </c:pt>
                <c:pt idx="11">
                  <c:v>2936</c:v>
                </c:pt>
                <c:pt idx="12">
                  <c:v>119</c:v>
                </c:pt>
                <c:pt idx="13">
                  <c:v>984</c:v>
                </c:pt>
                <c:pt idx="14">
                  <c:v>2037</c:v>
                </c:pt>
                <c:pt idx="15">
                  <c:v>1188</c:v>
                </c:pt>
                <c:pt idx="16">
                  <c:v>614</c:v>
                </c:pt>
                <c:pt idx="17">
                  <c:v>248</c:v>
                </c:pt>
                <c:pt idx="18">
                  <c:v>973</c:v>
                </c:pt>
                <c:pt idx="19">
                  <c:v>823</c:v>
                </c:pt>
                <c:pt idx="20">
                  <c:v>1882</c:v>
                </c:pt>
                <c:pt idx="21">
                  <c:v>2948</c:v>
                </c:pt>
                <c:pt idx="22">
                  <c:v>15</c:v>
                </c:pt>
                <c:pt idx="23">
                  <c:v>743</c:v>
                </c:pt>
                <c:pt idx="24">
                  <c:v>795</c:v>
                </c:pt>
                <c:pt idx="25">
                  <c:v>534</c:v>
                </c:pt>
                <c:pt idx="26">
                  <c:v>608</c:v>
                </c:pt>
                <c:pt idx="27">
                  <c:v>831</c:v>
                </c:pt>
                <c:pt idx="28">
                  <c:v>1087</c:v>
                </c:pt>
                <c:pt idx="29">
                  <c:v>2309</c:v>
                </c:pt>
                <c:pt idx="30">
                  <c:v>432</c:v>
                </c:pt>
                <c:pt idx="31">
                  <c:v>107</c:v>
                </c:pt>
              </c:numCache>
            </c:numRef>
          </c:val>
        </c:ser>
        <c:ser>
          <c:idx val="1"/>
          <c:order val="1"/>
          <c:tx>
            <c:strRef>
              <c:f>'2.1.4'!$C$5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'2.1.4'!$C$7:$C$38</c:f>
              <c:numCache>
                <c:formatCode>#,##0</c:formatCode>
                <c:ptCount val="32"/>
                <c:pt idx="0">
                  <c:v>54</c:v>
                </c:pt>
                <c:pt idx="1">
                  <c:v>198</c:v>
                </c:pt>
                <c:pt idx="2">
                  <c:v>44</c:v>
                </c:pt>
                <c:pt idx="3">
                  <c:v>30</c:v>
                </c:pt>
                <c:pt idx="4">
                  <c:v>165</c:v>
                </c:pt>
                <c:pt idx="5">
                  <c:v>95</c:v>
                </c:pt>
                <c:pt idx="6">
                  <c:v>87</c:v>
                </c:pt>
                <c:pt idx="7">
                  <c:v>34</c:v>
                </c:pt>
                <c:pt idx="8">
                  <c:v>1404</c:v>
                </c:pt>
                <c:pt idx="9">
                  <c:v>10</c:v>
                </c:pt>
                <c:pt idx="10">
                  <c:v>91</c:v>
                </c:pt>
                <c:pt idx="11">
                  <c:v>50</c:v>
                </c:pt>
                <c:pt idx="12">
                  <c:v>125</c:v>
                </c:pt>
                <c:pt idx="13">
                  <c:v>0</c:v>
                </c:pt>
                <c:pt idx="14">
                  <c:v>744</c:v>
                </c:pt>
                <c:pt idx="15">
                  <c:v>94</c:v>
                </c:pt>
                <c:pt idx="16">
                  <c:v>13</c:v>
                </c:pt>
                <c:pt idx="17">
                  <c:v>21</c:v>
                </c:pt>
                <c:pt idx="18">
                  <c:v>699</c:v>
                </c:pt>
                <c:pt idx="19">
                  <c:v>40</c:v>
                </c:pt>
                <c:pt idx="20">
                  <c:v>48</c:v>
                </c:pt>
                <c:pt idx="21">
                  <c:v>36</c:v>
                </c:pt>
                <c:pt idx="22">
                  <c:v>144</c:v>
                </c:pt>
                <c:pt idx="23">
                  <c:v>23</c:v>
                </c:pt>
                <c:pt idx="24">
                  <c:v>171</c:v>
                </c:pt>
                <c:pt idx="25">
                  <c:v>76</c:v>
                </c:pt>
                <c:pt idx="26">
                  <c:v>58</c:v>
                </c:pt>
                <c:pt idx="27">
                  <c:v>77</c:v>
                </c:pt>
                <c:pt idx="28">
                  <c:v>0</c:v>
                </c:pt>
                <c:pt idx="29">
                  <c:v>70</c:v>
                </c:pt>
                <c:pt idx="30">
                  <c:v>65</c:v>
                </c:pt>
                <c:pt idx="31">
                  <c:v>26</c:v>
                </c:pt>
              </c:numCache>
            </c:numRef>
          </c:val>
        </c:ser>
        <c:ser>
          <c:idx val="2"/>
          <c:order val="2"/>
          <c:tx>
            <c:strRef>
              <c:f>'2.1.4'!$D$5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F79646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'2.1.4'!$D$7:$D$38</c:f>
              <c:numCache>
                <c:formatCode>#,##0</c:formatCode>
                <c:ptCount val="32"/>
                <c:pt idx="0">
                  <c:v>3</c:v>
                </c:pt>
                <c:pt idx="1">
                  <c:v>113</c:v>
                </c:pt>
                <c:pt idx="2">
                  <c:v>154</c:v>
                </c:pt>
                <c:pt idx="3">
                  <c:v>21</c:v>
                </c:pt>
                <c:pt idx="4">
                  <c:v>253</c:v>
                </c:pt>
                <c:pt idx="5">
                  <c:v>22</c:v>
                </c:pt>
                <c:pt idx="6">
                  <c:v>7</c:v>
                </c:pt>
                <c:pt idx="7">
                  <c:v>12</c:v>
                </c:pt>
                <c:pt idx="8">
                  <c:v>408</c:v>
                </c:pt>
                <c:pt idx="9">
                  <c:v>6</c:v>
                </c:pt>
                <c:pt idx="10">
                  <c:v>73</c:v>
                </c:pt>
                <c:pt idx="11">
                  <c:v>16</c:v>
                </c:pt>
                <c:pt idx="12">
                  <c:v>66</c:v>
                </c:pt>
                <c:pt idx="13">
                  <c:v>0</c:v>
                </c:pt>
                <c:pt idx="14">
                  <c:v>207</c:v>
                </c:pt>
                <c:pt idx="15">
                  <c:v>4</c:v>
                </c:pt>
                <c:pt idx="16">
                  <c:v>5</c:v>
                </c:pt>
                <c:pt idx="17">
                  <c:v>0</c:v>
                </c:pt>
                <c:pt idx="18">
                  <c:v>58</c:v>
                </c:pt>
                <c:pt idx="19">
                  <c:v>43</c:v>
                </c:pt>
                <c:pt idx="20">
                  <c:v>8</c:v>
                </c:pt>
                <c:pt idx="21">
                  <c:v>4</c:v>
                </c:pt>
                <c:pt idx="22">
                  <c:v>236</c:v>
                </c:pt>
                <c:pt idx="23">
                  <c:v>4</c:v>
                </c:pt>
                <c:pt idx="24">
                  <c:v>37</c:v>
                </c:pt>
                <c:pt idx="25">
                  <c:v>33</c:v>
                </c:pt>
                <c:pt idx="26">
                  <c:v>3</c:v>
                </c:pt>
                <c:pt idx="27">
                  <c:v>7</c:v>
                </c:pt>
                <c:pt idx="28">
                  <c:v>0</c:v>
                </c:pt>
                <c:pt idx="29">
                  <c:v>10</c:v>
                </c:pt>
                <c:pt idx="30">
                  <c:v>17</c:v>
                </c:pt>
                <c:pt idx="31">
                  <c:v>6</c:v>
                </c:pt>
              </c:numCache>
            </c:numRef>
          </c:val>
        </c:ser>
        <c:ser>
          <c:idx val="3"/>
          <c:order val="3"/>
          <c:tx>
            <c:strRef>
              <c:f>'2.1.4'!$E$5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'2.1.4'!$E$7:$E$38</c:f>
              <c:numCache>
                <c:formatCode>#,##0</c:formatCode>
                <c:ptCount val="32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17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4"/>
          <c:order val="4"/>
          <c:tx>
            <c:strRef>
              <c:f>'2.1.4'!$F$5</c:f>
              <c:strCache>
                <c:ptCount val="1"/>
                <c:pt idx="0">
                  <c:v>Minibús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75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35</c:v>
                </c:pt>
                <c:pt idx="20">
                  <c:v>3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814016"/>
        <c:axId val="77819904"/>
      </c:barChart>
      <c:catAx>
        <c:axId val="77814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7819904"/>
        <c:crosses val="autoZero"/>
        <c:auto val="1"/>
        <c:lblAlgn val="ctr"/>
        <c:lblOffset val="100"/>
        <c:noMultiLvlLbl val="0"/>
      </c:catAx>
      <c:valAx>
        <c:axId val="778199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7814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74655651768994"/>
          <c:y val="0.92488924865700195"/>
          <c:w val="0.59048062385524747"/>
          <c:h val="7.511075134299813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Tipo de Vehiculo 2012</a:t>
            </a:r>
          </a:p>
        </c:rich>
      </c:tx>
      <c:layout>
        <c:manualLayout>
          <c:xMode val="edge"/>
          <c:yMode val="edge"/>
          <c:x val="0.142402887139107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39545056868008E-2"/>
          <c:y val="0.28703703703703703"/>
          <c:w val="0.42777777777777837"/>
          <c:h val="0.712962962962961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explosion val="15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11290912073490814"/>
                  <c:y val="-0.23425925925925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3623140857392831E-2"/>
                  <c:y val="9.26538349372996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('2.1.4'!$B$5:$D$5,'2.1.4'!$F$5)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('2.1.4'!$B$41:$D$41,'2.1.4'!$F$41)</c:f>
              <c:numCache>
                <c:formatCode>0</c:formatCode>
                <c:ptCount val="4"/>
                <c:pt idx="0">
                  <c:v>86.184210526315795</c:v>
                </c:pt>
                <c:pt idx="1">
                  <c:v>9.5245667037684854</c:v>
                </c:pt>
                <c:pt idx="2">
                  <c:v>3.6492288122117982</c:v>
                </c:pt>
                <c:pt idx="3">
                  <c:v>0.48894895849896647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561242344706914"/>
          <c:y val="0.31867672790901486"/>
          <c:w val="0.1721653543307087"/>
          <c:h val="0.3348687664042036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Parque Vehicular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Modalidad de Servicio 2012</a:t>
            </a:r>
          </a:p>
          <a:p>
            <a:pPr>
              <a:defRPr lang="es-ES" sz="1050"/>
            </a:pPr>
            <a:endParaRPr lang="es-ES" sz="1050"/>
          </a:p>
        </c:rich>
      </c:tx>
      <c:layout>
        <c:manualLayout>
          <c:xMode val="edge"/>
          <c:yMode val="edge"/>
          <c:x val="0.173541557305336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67432195975502"/>
          <c:y val="0.25462962962962982"/>
          <c:w val="0.4472222222222223"/>
          <c:h val="0.74537037037037124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2.8158355205598787E-3"/>
                  <c:y val="8.2443861184018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8218503937007822E-2"/>
                  <c:y val="-0.160944152814231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7526246719160228E-2"/>
                  <c:y val="-1.95443277923593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('2.1.5'!$B$5:$D$5,'2.1.5'!$F$5:$G$5)</c:f>
              <c:strCache>
                <c:ptCount val="5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Primera</c:v>
                </c:pt>
                <c:pt idx="4">
                  <c:v>TPPA</c:v>
                </c:pt>
              </c:strCache>
            </c:strRef>
          </c:cat>
          <c:val>
            <c:numRef>
              <c:f>('2.1.5'!$B$41:$D$41,'2.1.5'!$F$41:$G$41)</c:f>
              <c:numCache>
                <c:formatCode>0</c:formatCode>
                <c:ptCount val="5"/>
                <c:pt idx="0">
                  <c:v>2.6355541421529654</c:v>
                </c:pt>
                <c:pt idx="1">
                  <c:v>61.144458578470342</c:v>
                </c:pt>
                <c:pt idx="2">
                  <c:v>0.8586420734615996</c:v>
                </c:pt>
                <c:pt idx="3">
                  <c:v>22.177611702973447</c:v>
                </c:pt>
                <c:pt idx="4">
                  <c:v>12.911432660200349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34864391951472"/>
          <c:y val="0.30459572761738118"/>
          <c:w val="0.17309580052493531"/>
          <c:h val="0.41858595800525095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Modalidad de Servicio 2012</a:t>
            </a:r>
          </a:p>
        </c:rich>
      </c:tx>
      <c:layout>
        <c:manualLayout>
          <c:xMode val="edge"/>
          <c:yMode val="edge"/>
          <c:x val="0.207574870448886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83646274984813E-2"/>
          <c:y val="0.13593721925698884"/>
          <c:w val="0.88701208022073763"/>
          <c:h val="0.63553065933872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'2.1.5'!$B$5</c:f>
              <c:strCache>
                <c:ptCount val="1"/>
                <c:pt idx="0">
                  <c:v>De Lujo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'2.1.5'!$B$7:$B$38</c:f>
              <c:numCache>
                <c:formatCode>#,##0</c:formatCode>
                <c:ptCount val="32"/>
                <c:pt idx="0">
                  <c:v>0</c:v>
                </c:pt>
                <c:pt idx="1">
                  <c:v>19</c:v>
                </c:pt>
                <c:pt idx="2">
                  <c:v>5</c:v>
                </c:pt>
                <c:pt idx="3">
                  <c:v>0</c:v>
                </c:pt>
                <c:pt idx="4">
                  <c:v>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1032</c:v>
                </c:pt>
                <c:pt idx="9">
                  <c:v>0</c:v>
                </c:pt>
                <c:pt idx="10">
                  <c:v>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65</c:v>
                </c:pt>
                <c:pt idx="16">
                  <c:v>0</c:v>
                </c:pt>
                <c:pt idx="17">
                  <c:v>0</c:v>
                </c:pt>
                <c:pt idx="18">
                  <c:v>31</c:v>
                </c:pt>
                <c:pt idx="19">
                  <c:v>0</c:v>
                </c:pt>
                <c:pt idx="20">
                  <c:v>33</c:v>
                </c:pt>
                <c:pt idx="21">
                  <c:v>33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'2.1.5'!$C$5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'2.1.5'!$C$7:$C$38</c:f>
              <c:numCache>
                <c:formatCode>#,##0</c:formatCode>
                <c:ptCount val="32"/>
                <c:pt idx="0">
                  <c:v>176</c:v>
                </c:pt>
                <c:pt idx="1">
                  <c:v>407</c:v>
                </c:pt>
                <c:pt idx="2">
                  <c:v>156</c:v>
                </c:pt>
                <c:pt idx="3">
                  <c:v>166</c:v>
                </c:pt>
                <c:pt idx="4">
                  <c:v>921</c:v>
                </c:pt>
                <c:pt idx="5">
                  <c:v>134</c:v>
                </c:pt>
                <c:pt idx="6">
                  <c:v>753</c:v>
                </c:pt>
                <c:pt idx="7">
                  <c:v>65</c:v>
                </c:pt>
                <c:pt idx="8">
                  <c:v>9085</c:v>
                </c:pt>
                <c:pt idx="9">
                  <c:v>239</c:v>
                </c:pt>
                <c:pt idx="10">
                  <c:v>2338</c:v>
                </c:pt>
                <c:pt idx="11">
                  <c:v>1823</c:v>
                </c:pt>
                <c:pt idx="12">
                  <c:v>114</c:v>
                </c:pt>
                <c:pt idx="13">
                  <c:v>900</c:v>
                </c:pt>
                <c:pt idx="14">
                  <c:v>1766</c:v>
                </c:pt>
                <c:pt idx="15">
                  <c:v>1065</c:v>
                </c:pt>
                <c:pt idx="16">
                  <c:v>493</c:v>
                </c:pt>
                <c:pt idx="17">
                  <c:v>247</c:v>
                </c:pt>
                <c:pt idx="18">
                  <c:v>412</c:v>
                </c:pt>
                <c:pt idx="19">
                  <c:v>825</c:v>
                </c:pt>
                <c:pt idx="20">
                  <c:v>1736</c:v>
                </c:pt>
                <c:pt idx="21">
                  <c:v>787</c:v>
                </c:pt>
                <c:pt idx="22">
                  <c:v>15</c:v>
                </c:pt>
                <c:pt idx="23">
                  <c:v>593</c:v>
                </c:pt>
                <c:pt idx="24">
                  <c:v>771</c:v>
                </c:pt>
                <c:pt idx="25">
                  <c:v>401</c:v>
                </c:pt>
                <c:pt idx="26">
                  <c:v>614</c:v>
                </c:pt>
                <c:pt idx="27">
                  <c:v>188</c:v>
                </c:pt>
                <c:pt idx="28">
                  <c:v>788</c:v>
                </c:pt>
                <c:pt idx="29">
                  <c:v>2273</c:v>
                </c:pt>
                <c:pt idx="30">
                  <c:v>404</c:v>
                </c:pt>
                <c:pt idx="31">
                  <c:v>108</c:v>
                </c:pt>
              </c:numCache>
            </c:numRef>
          </c:val>
        </c:ser>
        <c:ser>
          <c:idx val="2"/>
          <c:order val="2"/>
          <c:tx>
            <c:strRef>
              <c:f>'2.1.5'!$D$5</c:f>
              <c:strCache>
                <c:ptCount val="1"/>
                <c:pt idx="0">
                  <c:v>Ejecutivo</c:v>
                </c:pt>
              </c:strCache>
            </c:strRef>
          </c:tx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'2.1.5'!$D$7:$D$38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71</c:v>
                </c:pt>
                <c:pt idx="22">
                  <c:v>0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'2.1.5'!$E$5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'2.1.5'!$E$7:$E$38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26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11</c:v>
                </c:pt>
                <c:pt idx="13">
                  <c:v>2</c:v>
                </c:pt>
                <c:pt idx="14">
                  <c:v>3</c:v>
                </c:pt>
                <c:pt idx="15">
                  <c:v>22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9</c:v>
                </c:pt>
                <c:pt idx="24">
                  <c:v>9</c:v>
                </c:pt>
                <c:pt idx="25">
                  <c:v>3</c:v>
                </c:pt>
                <c:pt idx="26">
                  <c:v>3</c:v>
                </c:pt>
                <c:pt idx="27">
                  <c:v>11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'2.1.5'!$F$5</c:f>
              <c:strCache>
                <c:ptCount val="1"/>
                <c:pt idx="0">
                  <c:v>Primera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'2.1.5'!$F$7:$F$38</c:f>
              <c:numCache>
                <c:formatCode>#,##0</c:formatCode>
                <c:ptCount val="32"/>
                <c:pt idx="0">
                  <c:v>0</c:v>
                </c:pt>
                <c:pt idx="1">
                  <c:v>101</c:v>
                </c:pt>
                <c:pt idx="2">
                  <c:v>1</c:v>
                </c:pt>
                <c:pt idx="3">
                  <c:v>0</c:v>
                </c:pt>
                <c:pt idx="4">
                  <c:v>54</c:v>
                </c:pt>
                <c:pt idx="5">
                  <c:v>109</c:v>
                </c:pt>
                <c:pt idx="6">
                  <c:v>78</c:v>
                </c:pt>
                <c:pt idx="7">
                  <c:v>0</c:v>
                </c:pt>
                <c:pt idx="8">
                  <c:v>5169</c:v>
                </c:pt>
                <c:pt idx="9">
                  <c:v>0</c:v>
                </c:pt>
                <c:pt idx="10">
                  <c:v>105</c:v>
                </c:pt>
                <c:pt idx="11">
                  <c:v>1071</c:v>
                </c:pt>
                <c:pt idx="12">
                  <c:v>0</c:v>
                </c:pt>
                <c:pt idx="13">
                  <c:v>82</c:v>
                </c:pt>
                <c:pt idx="14">
                  <c:v>271</c:v>
                </c:pt>
                <c:pt idx="15">
                  <c:v>26</c:v>
                </c:pt>
                <c:pt idx="16">
                  <c:v>124</c:v>
                </c:pt>
                <c:pt idx="17">
                  <c:v>0</c:v>
                </c:pt>
                <c:pt idx="18">
                  <c:v>515</c:v>
                </c:pt>
                <c:pt idx="19">
                  <c:v>32</c:v>
                </c:pt>
                <c:pt idx="20">
                  <c:v>90</c:v>
                </c:pt>
                <c:pt idx="21">
                  <c:v>2055</c:v>
                </c:pt>
                <c:pt idx="22">
                  <c:v>6</c:v>
                </c:pt>
                <c:pt idx="23">
                  <c:v>131</c:v>
                </c:pt>
                <c:pt idx="24">
                  <c:v>15</c:v>
                </c:pt>
                <c:pt idx="25">
                  <c:v>122</c:v>
                </c:pt>
                <c:pt idx="26">
                  <c:v>1</c:v>
                </c:pt>
                <c:pt idx="27">
                  <c:v>630</c:v>
                </c:pt>
                <c:pt idx="28">
                  <c:v>317</c:v>
                </c:pt>
                <c:pt idx="29">
                  <c:v>32</c:v>
                </c:pt>
                <c:pt idx="30">
                  <c:v>21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'2.1.5'!$G$5</c:f>
              <c:strCache>
                <c:ptCount val="1"/>
                <c:pt idx="0">
                  <c:v>TPPA</c:v>
                </c:pt>
              </c:strCache>
            </c:strRef>
          </c:tx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'2.1.5'!$G$7:$G$38</c:f>
              <c:numCache>
                <c:formatCode>#,##0</c:formatCode>
                <c:ptCount val="32"/>
                <c:pt idx="0">
                  <c:v>57</c:v>
                </c:pt>
                <c:pt idx="1">
                  <c:v>333</c:v>
                </c:pt>
                <c:pt idx="2">
                  <c:v>202</c:v>
                </c:pt>
                <c:pt idx="3">
                  <c:v>42</c:v>
                </c:pt>
                <c:pt idx="4">
                  <c:v>170</c:v>
                </c:pt>
                <c:pt idx="5">
                  <c:v>118</c:v>
                </c:pt>
                <c:pt idx="6">
                  <c:v>94</c:v>
                </c:pt>
                <c:pt idx="7">
                  <c:v>46</c:v>
                </c:pt>
                <c:pt idx="8">
                  <c:v>1818</c:v>
                </c:pt>
                <c:pt idx="9">
                  <c:v>16</c:v>
                </c:pt>
                <c:pt idx="10">
                  <c:v>169</c:v>
                </c:pt>
                <c:pt idx="11">
                  <c:v>104</c:v>
                </c:pt>
                <c:pt idx="12">
                  <c:v>188</c:v>
                </c:pt>
                <c:pt idx="13">
                  <c:v>0</c:v>
                </c:pt>
                <c:pt idx="14">
                  <c:v>956</c:v>
                </c:pt>
                <c:pt idx="15">
                  <c:v>98</c:v>
                </c:pt>
                <c:pt idx="16">
                  <c:v>18</c:v>
                </c:pt>
                <c:pt idx="17">
                  <c:v>21</c:v>
                </c:pt>
                <c:pt idx="18">
                  <c:v>766</c:v>
                </c:pt>
                <c:pt idx="19">
                  <c:v>83</c:v>
                </c:pt>
                <c:pt idx="20">
                  <c:v>82</c:v>
                </c:pt>
                <c:pt idx="21">
                  <c:v>40</c:v>
                </c:pt>
                <c:pt idx="22">
                  <c:v>384</c:v>
                </c:pt>
                <c:pt idx="23">
                  <c:v>27</c:v>
                </c:pt>
                <c:pt idx="24">
                  <c:v>208</c:v>
                </c:pt>
                <c:pt idx="25">
                  <c:v>117</c:v>
                </c:pt>
                <c:pt idx="26">
                  <c:v>61</c:v>
                </c:pt>
                <c:pt idx="27">
                  <c:v>84</c:v>
                </c:pt>
                <c:pt idx="28">
                  <c:v>0</c:v>
                </c:pt>
                <c:pt idx="29">
                  <c:v>80</c:v>
                </c:pt>
                <c:pt idx="30">
                  <c:v>82</c:v>
                </c:pt>
                <c:pt idx="31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19040"/>
        <c:axId val="77720576"/>
      </c:barChart>
      <c:catAx>
        <c:axId val="77719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7720576"/>
        <c:crosses val="autoZero"/>
        <c:auto val="1"/>
        <c:lblAlgn val="ctr"/>
        <c:lblOffset val="100"/>
        <c:noMultiLvlLbl val="0"/>
      </c:catAx>
      <c:valAx>
        <c:axId val="77720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7719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049313547345168"/>
          <c:y val="0.91909211013052894"/>
          <c:w val="0.66583838077932578"/>
          <c:h val="8.09078898694710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 por Tipo de Persona 2012</a:t>
            </a:r>
            <a:endParaRPr lang="es-ES" sz="1200"/>
          </a:p>
        </c:rich>
      </c:tx>
      <c:layout>
        <c:manualLayout>
          <c:xMode val="edge"/>
          <c:yMode val="edge"/>
          <c:x val="0.22626875280496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29782183617372"/>
          <c:y val="8.5262678672495498E-2"/>
          <c:w val="0.87519988501286061"/>
          <c:h val="0.69382496020839901"/>
        </c:manualLayout>
      </c:layout>
      <c:lineChart>
        <c:grouping val="standard"/>
        <c:varyColors val="0"/>
        <c:ser>
          <c:idx val="0"/>
          <c:order val="0"/>
          <c:tx>
            <c:strRef>
              <c:f>'2.1.6'!$B$5:$B$6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5"/>
            <c:spPr>
              <a:solidFill>
                <a:schemeClr val="accent3"/>
              </a:solidFill>
              <a:ln>
                <a:solidFill>
                  <a:srgbClr val="9BBB59"/>
                </a:solidFill>
              </a:ln>
            </c:spPr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'2.1.6'!$B$8:$B$39</c:f>
              <c:numCache>
                <c:formatCode>#,##0</c:formatCode>
                <c:ptCount val="32"/>
                <c:pt idx="0">
                  <c:v>1</c:v>
                </c:pt>
                <c:pt idx="1">
                  <c:v>46</c:v>
                </c:pt>
                <c:pt idx="2">
                  <c:v>0</c:v>
                </c:pt>
                <c:pt idx="3">
                  <c:v>63</c:v>
                </c:pt>
                <c:pt idx="4">
                  <c:v>153</c:v>
                </c:pt>
                <c:pt idx="5">
                  <c:v>9</c:v>
                </c:pt>
                <c:pt idx="6">
                  <c:v>70</c:v>
                </c:pt>
                <c:pt idx="7">
                  <c:v>2</c:v>
                </c:pt>
                <c:pt idx="8">
                  <c:v>1350</c:v>
                </c:pt>
                <c:pt idx="9">
                  <c:v>11</c:v>
                </c:pt>
                <c:pt idx="10">
                  <c:v>4</c:v>
                </c:pt>
                <c:pt idx="11">
                  <c:v>38</c:v>
                </c:pt>
                <c:pt idx="12">
                  <c:v>28</c:v>
                </c:pt>
                <c:pt idx="13">
                  <c:v>13</c:v>
                </c:pt>
                <c:pt idx="14">
                  <c:v>126</c:v>
                </c:pt>
                <c:pt idx="15">
                  <c:v>205</c:v>
                </c:pt>
                <c:pt idx="16">
                  <c:v>4</c:v>
                </c:pt>
                <c:pt idx="17">
                  <c:v>0</c:v>
                </c:pt>
                <c:pt idx="18">
                  <c:v>25</c:v>
                </c:pt>
                <c:pt idx="19">
                  <c:v>24</c:v>
                </c:pt>
                <c:pt idx="20">
                  <c:v>25</c:v>
                </c:pt>
                <c:pt idx="21">
                  <c:v>42</c:v>
                </c:pt>
                <c:pt idx="22">
                  <c:v>1</c:v>
                </c:pt>
                <c:pt idx="23">
                  <c:v>45</c:v>
                </c:pt>
                <c:pt idx="24">
                  <c:v>100</c:v>
                </c:pt>
                <c:pt idx="25">
                  <c:v>94</c:v>
                </c:pt>
                <c:pt idx="26">
                  <c:v>7</c:v>
                </c:pt>
                <c:pt idx="27">
                  <c:v>27</c:v>
                </c:pt>
                <c:pt idx="28">
                  <c:v>3</c:v>
                </c:pt>
                <c:pt idx="29">
                  <c:v>132</c:v>
                </c:pt>
                <c:pt idx="30">
                  <c:v>4</c:v>
                </c:pt>
                <c:pt idx="31">
                  <c:v>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'2.1.6'!$C$5:$C$6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'2.1.6'!$C$8:$C$39</c:f>
              <c:numCache>
                <c:formatCode>#,##0</c:formatCode>
                <c:ptCount val="32"/>
                <c:pt idx="0">
                  <c:v>232</c:v>
                </c:pt>
                <c:pt idx="1">
                  <c:v>815</c:v>
                </c:pt>
                <c:pt idx="2">
                  <c:v>364</c:v>
                </c:pt>
                <c:pt idx="3">
                  <c:v>145</c:v>
                </c:pt>
                <c:pt idx="4">
                  <c:v>1029</c:v>
                </c:pt>
                <c:pt idx="5">
                  <c:v>352</c:v>
                </c:pt>
                <c:pt idx="6">
                  <c:v>870</c:v>
                </c:pt>
                <c:pt idx="7">
                  <c:v>109</c:v>
                </c:pt>
                <c:pt idx="8">
                  <c:v>16119</c:v>
                </c:pt>
                <c:pt idx="9">
                  <c:v>245</c:v>
                </c:pt>
                <c:pt idx="10">
                  <c:v>2671</c:v>
                </c:pt>
                <c:pt idx="11">
                  <c:v>2964</c:v>
                </c:pt>
                <c:pt idx="12">
                  <c:v>285</c:v>
                </c:pt>
                <c:pt idx="13">
                  <c:v>971</c:v>
                </c:pt>
                <c:pt idx="14">
                  <c:v>2872</c:v>
                </c:pt>
                <c:pt idx="15">
                  <c:v>1081</c:v>
                </c:pt>
                <c:pt idx="16">
                  <c:v>631</c:v>
                </c:pt>
                <c:pt idx="17">
                  <c:v>269</c:v>
                </c:pt>
                <c:pt idx="18">
                  <c:v>1705</c:v>
                </c:pt>
                <c:pt idx="19">
                  <c:v>917</c:v>
                </c:pt>
                <c:pt idx="20">
                  <c:v>1916</c:v>
                </c:pt>
                <c:pt idx="21">
                  <c:v>2946</c:v>
                </c:pt>
                <c:pt idx="22">
                  <c:v>405</c:v>
                </c:pt>
                <c:pt idx="23">
                  <c:v>725</c:v>
                </c:pt>
                <c:pt idx="24">
                  <c:v>903</c:v>
                </c:pt>
                <c:pt idx="25">
                  <c:v>549</c:v>
                </c:pt>
                <c:pt idx="26">
                  <c:v>672</c:v>
                </c:pt>
                <c:pt idx="27">
                  <c:v>888</c:v>
                </c:pt>
                <c:pt idx="28">
                  <c:v>1103</c:v>
                </c:pt>
                <c:pt idx="29">
                  <c:v>2257</c:v>
                </c:pt>
                <c:pt idx="30">
                  <c:v>510</c:v>
                </c:pt>
                <c:pt idx="31">
                  <c:v>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12320"/>
        <c:axId val="77918592"/>
      </c:lineChart>
      <c:catAx>
        <c:axId val="77912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7918592"/>
        <c:crosses val="autoZero"/>
        <c:auto val="1"/>
        <c:lblAlgn val="ctr"/>
        <c:lblOffset val="100"/>
        <c:noMultiLvlLbl val="0"/>
      </c:catAx>
      <c:valAx>
        <c:axId val="77918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7912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303714283968715"/>
          <c:y val="0.92693774693780417"/>
          <c:w val="0.47349459615108208"/>
          <c:h val="7.3062253062195812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Tipo de Persona 2012</a:t>
            </a:r>
            <a:endParaRPr lang="es-ES" sz="1050"/>
          </a:p>
        </c:rich>
      </c:tx>
      <c:layout>
        <c:manualLayout>
          <c:xMode val="edge"/>
          <c:yMode val="edge"/>
          <c:x val="0.188596678964825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32735994207647E-2"/>
          <c:y val="0.27314814814814814"/>
          <c:w val="0.41649763353617303"/>
          <c:h val="0.7129629629629614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1"/>
            <c:bubble3D val="0"/>
            <c:explosion val="6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8.0813062667369526E-2"/>
                  <c:y val="0.6040974044911063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1142025096761517E-2"/>
                  <c:y val="-0.6682870370370376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'2.1.6'!$B$5:$C$5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'2.1.6'!$B$42:$C$42</c:f>
              <c:numCache>
                <c:formatCode>0</c:formatCode>
                <c:ptCount val="2"/>
                <c:pt idx="0">
                  <c:v>5.3366989982509141</c:v>
                </c:pt>
                <c:pt idx="1">
                  <c:v>94.66330100174909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242344706914"/>
          <c:y val="0.46720873432487836"/>
          <c:w val="0.25080424321959782"/>
          <c:h val="0.16743438320210108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10</xdr:row>
      <xdr:rowOff>0</xdr:rowOff>
    </xdr:from>
    <xdr:to>
      <xdr:col>9</xdr:col>
      <xdr:colOff>723899</xdr:colOff>
      <xdr:row>23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7145</xdr:colOff>
      <xdr:row>8</xdr:row>
      <xdr:rowOff>342900</xdr:rowOff>
    </xdr:from>
    <xdr:to>
      <xdr:col>14</xdr:col>
      <xdr:colOff>609600</xdr:colOff>
      <xdr:row>28</xdr:row>
      <xdr:rowOff>73025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632883</xdr:colOff>
      <xdr:row>29</xdr:row>
      <xdr:rowOff>73024</xdr:rowOff>
    </xdr:from>
    <xdr:to>
      <xdr:col>10</xdr:col>
      <xdr:colOff>714376</xdr:colOff>
      <xdr:row>43</xdr:row>
      <xdr:rowOff>180975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242207</xdr:colOff>
      <xdr:row>29</xdr:row>
      <xdr:rowOff>87086</xdr:rowOff>
    </xdr:from>
    <xdr:to>
      <xdr:col>17</xdr:col>
      <xdr:colOff>250371</xdr:colOff>
      <xdr:row>43</xdr:row>
      <xdr:rowOff>168729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226218</xdr:colOff>
      <xdr:row>8</xdr:row>
      <xdr:rowOff>76199</xdr:rowOff>
    </xdr:from>
    <xdr:to>
      <xdr:col>10</xdr:col>
      <xdr:colOff>62062</xdr:colOff>
      <xdr:row>26</xdr:row>
      <xdr:rowOff>70012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235742</xdr:colOff>
      <xdr:row>26</xdr:row>
      <xdr:rowOff>173833</xdr:rowOff>
    </xdr:from>
    <xdr:to>
      <xdr:col>10</xdr:col>
      <xdr:colOff>57149</xdr:colOff>
      <xdr:row>46</xdr:row>
      <xdr:rowOff>185739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85725</xdr:rowOff>
    </xdr:from>
    <xdr:to>
      <xdr:col>9</xdr:col>
      <xdr:colOff>390525</xdr:colOff>
      <xdr:row>20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6</xdr:row>
      <xdr:rowOff>85726</xdr:rowOff>
    </xdr:from>
    <xdr:to>
      <xdr:col>14</xdr:col>
      <xdr:colOff>561975</xdr:colOff>
      <xdr:row>23</xdr:row>
      <xdr:rowOff>76201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38098</xdr:colOff>
      <xdr:row>5</xdr:row>
      <xdr:rowOff>57149</xdr:rowOff>
    </xdr:from>
    <xdr:to>
      <xdr:col>15</xdr:col>
      <xdr:colOff>152399</xdr:colOff>
      <xdr:row>21</xdr:row>
      <xdr:rowOff>142874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1028700</xdr:colOff>
      <xdr:row>23</xdr:row>
      <xdr:rowOff>152400</xdr:rowOff>
    </xdr:from>
    <xdr:to>
      <xdr:col>14</xdr:col>
      <xdr:colOff>133350</xdr:colOff>
      <xdr:row>38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22</xdr:row>
      <xdr:rowOff>19050</xdr:rowOff>
    </xdr:from>
    <xdr:to>
      <xdr:col>15</xdr:col>
      <xdr:colOff>600075</xdr:colOff>
      <xdr:row>36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4</xdr:row>
      <xdr:rowOff>38100</xdr:rowOff>
    </xdr:from>
    <xdr:to>
      <xdr:col>16</xdr:col>
      <xdr:colOff>552450</xdr:colOff>
      <xdr:row>18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190499</xdr:rowOff>
    </xdr:from>
    <xdr:to>
      <xdr:col>13</xdr:col>
      <xdr:colOff>523875</xdr:colOff>
      <xdr:row>22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24</xdr:row>
      <xdr:rowOff>66675</xdr:rowOff>
    </xdr:from>
    <xdr:to>
      <xdr:col>12</xdr:col>
      <xdr:colOff>704850</xdr:colOff>
      <xdr:row>38</xdr:row>
      <xdr:rowOff>180975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504824</xdr:colOff>
      <xdr:row>7</xdr:row>
      <xdr:rowOff>0</xdr:rowOff>
    </xdr:from>
    <xdr:to>
      <xdr:col>17</xdr:col>
      <xdr:colOff>28575</xdr:colOff>
      <xdr:row>23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24</xdr:row>
      <xdr:rowOff>38100</xdr:rowOff>
    </xdr:from>
    <xdr:to>
      <xdr:col>15</xdr:col>
      <xdr:colOff>590550</xdr:colOff>
      <xdr:row>38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311727</xdr:colOff>
      <xdr:row>6</xdr:row>
      <xdr:rowOff>189634</xdr:rowOff>
    </xdr:from>
    <xdr:to>
      <xdr:col>15</xdr:col>
      <xdr:colOff>447675</xdr:colOff>
      <xdr:row>23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759619</xdr:colOff>
      <xdr:row>24</xdr:row>
      <xdr:rowOff>109538</xdr:rowOff>
    </xdr:from>
    <xdr:to>
      <xdr:col>14</xdr:col>
      <xdr:colOff>71438</xdr:colOff>
      <xdr:row>39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9</xdr:row>
      <xdr:rowOff>2380</xdr:rowOff>
    </xdr:from>
    <xdr:to>
      <xdr:col>16</xdr:col>
      <xdr:colOff>511970</xdr:colOff>
      <xdr:row>25</xdr:row>
      <xdr:rowOff>23811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6803</xdr:colOff>
      <xdr:row>26</xdr:row>
      <xdr:rowOff>59531</xdr:rowOff>
    </xdr:from>
    <xdr:to>
      <xdr:col>16</xdr:col>
      <xdr:colOff>40821</xdr:colOff>
      <xdr:row>40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zoomScaleNormal="100" workbookViewId="0">
      <selection activeCell="A56" sqref="A56"/>
    </sheetView>
  </sheetViews>
  <sheetFormatPr baseColWidth="10" defaultColWidth="11.42578125" defaultRowHeight="15" x14ac:dyDescent="0.25"/>
  <cols>
    <col min="1" max="1" width="35.5703125" style="5" customWidth="1"/>
    <col min="2" max="2" width="14.42578125" style="5" customWidth="1"/>
    <col min="3" max="3" width="14.140625" style="5" customWidth="1"/>
    <col min="4" max="4" width="9.85546875" style="5" customWidth="1"/>
    <col min="5" max="16384" width="11.42578125" style="5"/>
  </cols>
  <sheetData>
    <row r="2" spans="1:11" ht="17.25" x14ac:dyDescent="0.3">
      <c r="A2" s="104" t="s">
        <v>106</v>
      </c>
      <c r="B2" s="104"/>
      <c r="C2" s="104"/>
    </row>
    <row r="3" spans="1:11" x14ac:dyDescent="0.25">
      <c r="E3" s="4"/>
      <c r="F3" s="4"/>
      <c r="G3" s="4"/>
      <c r="H3" s="4"/>
      <c r="I3" s="4"/>
      <c r="J3" s="4"/>
      <c r="K3" s="4"/>
    </row>
    <row r="4" spans="1:11" ht="17.25" x14ac:dyDescent="0.3">
      <c r="A4" s="58" t="s">
        <v>124</v>
      </c>
      <c r="B4" s="58"/>
      <c r="C4" s="58"/>
      <c r="D4" s="4"/>
      <c r="E4" s="4"/>
      <c r="F4" s="4"/>
      <c r="G4" s="4"/>
      <c r="H4" s="4"/>
      <c r="I4" s="4"/>
      <c r="J4" s="4"/>
      <c r="K4" s="4"/>
    </row>
    <row r="5" spans="1:11" x14ac:dyDescent="0.25">
      <c r="D5" s="4"/>
      <c r="E5" s="4"/>
      <c r="F5" s="4"/>
      <c r="G5" s="4"/>
      <c r="H5" s="4"/>
      <c r="I5" s="4"/>
      <c r="J5" s="4"/>
      <c r="K5" s="4"/>
    </row>
    <row r="6" spans="1:11" ht="17.25" x14ac:dyDescent="0.3">
      <c r="A6" s="58" t="s">
        <v>125</v>
      </c>
      <c r="B6" s="58"/>
      <c r="C6" s="58"/>
      <c r="D6" s="4"/>
      <c r="E6" s="4"/>
      <c r="F6" s="4"/>
      <c r="G6" s="4"/>
      <c r="H6" s="4"/>
      <c r="I6" s="4"/>
      <c r="J6" s="4"/>
      <c r="K6" s="4"/>
    </row>
    <row r="7" spans="1:11" ht="15.75" customHeight="1" x14ac:dyDescent="0.3">
      <c r="A7" s="91" t="s">
        <v>127</v>
      </c>
      <c r="B7" s="56"/>
      <c r="C7" s="56"/>
      <c r="D7" s="4"/>
      <c r="E7" s="4"/>
      <c r="F7" s="4"/>
      <c r="G7" s="4"/>
      <c r="H7" s="4"/>
      <c r="I7" s="4"/>
      <c r="J7" s="4"/>
      <c r="K7" s="4"/>
    </row>
    <row r="8" spans="1:11" x14ac:dyDescent="0.25">
      <c r="D8" s="4"/>
      <c r="E8" s="4"/>
      <c r="F8" s="4"/>
      <c r="G8" s="4"/>
      <c r="H8" s="4"/>
      <c r="I8" s="4"/>
      <c r="J8" s="4"/>
      <c r="K8" s="4"/>
    </row>
    <row r="9" spans="1:11" ht="37.5" customHeight="1" x14ac:dyDescent="0.25">
      <c r="A9" s="92" t="s">
        <v>115</v>
      </c>
      <c r="B9" s="92" t="s">
        <v>116</v>
      </c>
      <c r="C9" s="29" t="s">
        <v>0</v>
      </c>
      <c r="D9" s="4"/>
      <c r="F9" s="4"/>
      <c r="G9" s="4"/>
      <c r="H9" s="4"/>
      <c r="I9" s="4"/>
      <c r="J9" s="4"/>
      <c r="K9" s="4"/>
    </row>
    <row r="10" spans="1:11" ht="6.75" customHeight="1" x14ac:dyDescent="0.25">
      <c r="A10" s="6" t="s">
        <v>34</v>
      </c>
      <c r="B10" s="6"/>
      <c r="C10" s="7"/>
      <c r="D10" s="4"/>
      <c r="F10" s="4"/>
      <c r="G10" s="4"/>
      <c r="H10" s="4"/>
      <c r="I10" s="4"/>
      <c r="J10" s="4"/>
      <c r="K10" s="4"/>
    </row>
    <row r="11" spans="1:11" x14ac:dyDescent="0.25">
      <c r="A11" s="76" t="s">
        <v>35</v>
      </c>
      <c r="B11" s="36">
        <v>1326</v>
      </c>
      <c r="C11" s="95">
        <f t="shared" ref="C11:C16" si="0">B11/$B$18*100</f>
        <v>2.6355541421529654</v>
      </c>
      <c r="D11" s="4"/>
      <c r="F11" s="4"/>
      <c r="G11" s="4"/>
      <c r="H11" s="4"/>
      <c r="I11" s="4"/>
      <c r="J11" s="4"/>
      <c r="K11" s="4"/>
    </row>
    <row r="12" spans="1:11" x14ac:dyDescent="0.25">
      <c r="A12" s="77" t="s">
        <v>51</v>
      </c>
      <c r="B12" s="33">
        <v>30763</v>
      </c>
      <c r="C12" s="96">
        <f t="shared" si="0"/>
        <v>61.144458578470342</v>
      </c>
      <c r="D12" s="4"/>
      <c r="F12" s="4"/>
      <c r="G12" s="4"/>
      <c r="H12" s="4"/>
      <c r="I12" s="4"/>
      <c r="J12" s="4"/>
    </row>
    <row r="13" spans="1:11" x14ac:dyDescent="0.25">
      <c r="A13" s="76" t="s">
        <v>36</v>
      </c>
      <c r="B13" s="36">
        <v>432</v>
      </c>
      <c r="C13" s="95">
        <f t="shared" si="0"/>
        <v>0.8586420734615996</v>
      </c>
      <c r="D13" s="4"/>
      <c r="F13" s="4"/>
      <c r="G13" s="4"/>
      <c r="H13" s="4"/>
      <c r="I13" s="4"/>
      <c r="J13" s="4"/>
    </row>
    <row r="14" spans="1:11" x14ac:dyDescent="0.25">
      <c r="A14" s="77" t="s">
        <v>38</v>
      </c>
      <c r="B14" s="33">
        <v>137</v>
      </c>
      <c r="C14" s="96">
        <f t="shared" si="0"/>
        <v>0.27230084274129435</v>
      </c>
      <c r="D14" s="4"/>
      <c r="F14" s="4"/>
      <c r="G14" s="4"/>
      <c r="H14" s="4"/>
      <c r="I14" s="4"/>
      <c r="J14" s="4"/>
    </row>
    <row r="15" spans="1:11" x14ac:dyDescent="0.25">
      <c r="A15" s="76" t="s">
        <v>37</v>
      </c>
      <c r="B15" s="36">
        <v>11158</v>
      </c>
      <c r="C15" s="95">
        <f t="shared" si="0"/>
        <v>22.177611702973447</v>
      </c>
      <c r="D15" s="4"/>
      <c r="F15" s="4"/>
      <c r="G15" s="4"/>
      <c r="H15" s="4"/>
      <c r="I15" s="4"/>
      <c r="J15" s="4"/>
    </row>
    <row r="16" spans="1:11" ht="31.5" customHeight="1" x14ac:dyDescent="0.25">
      <c r="A16" s="78" t="s">
        <v>113</v>
      </c>
      <c r="B16" s="34">
        <v>6496</v>
      </c>
      <c r="C16" s="97">
        <f t="shared" si="0"/>
        <v>12.911432660200351</v>
      </c>
      <c r="D16" s="4"/>
      <c r="F16" s="4"/>
      <c r="G16" s="4"/>
      <c r="H16" s="4"/>
      <c r="I16" s="4"/>
      <c r="J16" s="4"/>
    </row>
    <row r="17" spans="1:11" ht="7.5" customHeight="1" x14ac:dyDescent="0.25">
      <c r="A17" s="6"/>
      <c r="B17" s="16"/>
      <c r="C17" s="17"/>
      <c r="D17" s="4"/>
      <c r="F17" s="4"/>
      <c r="G17" s="4"/>
      <c r="H17" s="4"/>
      <c r="I17" s="4"/>
      <c r="J17" s="4"/>
    </row>
    <row r="18" spans="1:11" ht="21" customHeight="1" x14ac:dyDescent="0.25">
      <c r="A18" s="2" t="s">
        <v>39</v>
      </c>
      <c r="B18" s="35">
        <f>SUM(B11:B16)</f>
        <v>50312</v>
      </c>
      <c r="C18" s="102">
        <f>B18/$B$18*100</f>
        <v>100</v>
      </c>
      <c r="D18" s="4"/>
      <c r="F18" s="4"/>
      <c r="G18" s="4"/>
      <c r="H18" s="4"/>
      <c r="I18" s="4"/>
      <c r="J18" s="4"/>
      <c r="K18" s="4"/>
    </row>
    <row r="19" spans="1:11" x14ac:dyDescent="0.25">
      <c r="D19" s="4"/>
    </row>
    <row r="20" spans="1:11" x14ac:dyDescent="0.25">
      <c r="A20" s="23"/>
    </row>
    <row r="21" spans="1:11" x14ac:dyDescent="0.25">
      <c r="F21" s="4"/>
    </row>
    <row r="22" spans="1:11" x14ac:dyDescent="0.25">
      <c r="F22" s="4"/>
    </row>
    <row r="23" spans="1:11" x14ac:dyDescent="0.25">
      <c r="A23" s="65"/>
      <c r="B23" s="65"/>
      <c r="F23" s="4"/>
    </row>
    <row r="24" spans="1:11" x14ac:dyDescent="0.25">
      <c r="A24" s="65"/>
      <c r="B24" s="65"/>
      <c r="F24" s="4"/>
    </row>
    <row r="25" spans="1:11" x14ac:dyDescent="0.25">
      <c r="A25" s="65"/>
      <c r="B25" s="65"/>
      <c r="F25" s="4"/>
    </row>
    <row r="26" spans="1:11" x14ac:dyDescent="0.25">
      <c r="A26" s="65"/>
      <c r="B26" s="65"/>
    </row>
    <row r="27" spans="1:11" x14ac:dyDescent="0.25">
      <c r="A27" s="65"/>
      <c r="B27" s="65"/>
    </row>
    <row r="28" spans="1:11" x14ac:dyDescent="0.25">
      <c r="A28" s="65"/>
      <c r="B28" s="65"/>
    </row>
    <row r="29" spans="1:11" x14ac:dyDescent="0.25">
      <c r="A29" s="65"/>
      <c r="B29" s="65"/>
    </row>
  </sheetData>
  <mergeCells count="1">
    <mergeCell ref="A2:C2"/>
  </mergeCells>
  <phoneticPr fontId="0" type="noConversion"/>
  <printOptions horizontalCentered="1"/>
  <pageMargins left="0.43307086614173229" right="0.74803149606299213" top="0.51181102362204722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zoomScaleNormal="100" workbookViewId="0">
      <selection activeCell="E59" sqref="E59"/>
    </sheetView>
  </sheetViews>
  <sheetFormatPr baseColWidth="10" defaultColWidth="11.42578125" defaultRowHeight="15" x14ac:dyDescent="0.25"/>
  <cols>
    <col min="1" max="1" width="16" style="5" customWidth="1"/>
    <col min="2" max="2" width="14.140625" style="5" customWidth="1"/>
    <col min="3" max="3" width="12" style="5" customWidth="1"/>
    <col min="4" max="4" width="8.140625" style="5" customWidth="1"/>
    <col min="5" max="5" width="14.140625" style="5" customWidth="1"/>
    <col min="6" max="6" width="8.42578125" style="5" customWidth="1"/>
    <col min="7" max="7" width="11.42578125" style="5"/>
    <col min="8" max="8" width="10.7109375" style="5" customWidth="1"/>
    <col min="9" max="16384" width="11.42578125" style="5"/>
  </cols>
  <sheetData>
    <row r="3" spans="1:8" ht="17.25" x14ac:dyDescent="0.3">
      <c r="A3" s="12" t="s">
        <v>145</v>
      </c>
    </row>
    <row r="5" spans="1:8" ht="17.25" x14ac:dyDescent="0.3">
      <c r="A5" s="12" t="s">
        <v>130</v>
      </c>
    </row>
    <row r="6" spans="1:8" ht="17.25" x14ac:dyDescent="0.3">
      <c r="A6" s="12" t="s">
        <v>149</v>
      </c>
    </row>
    <row r="8" spans="1:8" ht="17.25" customHeight="1" x14ac:dyDescent="0.25">
      <c r="A8" s="113" t="s">
        <v>119</v>
      </c>
      <c r="B8" s="113" t="s">
        <v>120</v>
      </c>
      <c r="C8" s="113" t="s">
        <v>121</v>
      </c>
      <c r="D8" s="113" t="s">
        <v>0</v>
      </c>
      <c r="E8" s="113" t="s">
        <v>122</v>
      </c>
      <c r="F8" s="113" t="s">
        <v>0</v>
      </c>
      <c r="G8" s="54"/>
      <c r="H8" s="50"/>
    </row>
    <row r="9" spans="1:8" ht="29.25" customHeight="1" x14ac:dyDescent="0.25">
      <c r="A9" s="113"/>
      <c r="B9" s="113"/>
      <c r="C9" s="113"/>
      <c r="D9" s="113"/>
      <c r="E9" s="113"/>
      <c r="F9" s="113"/>
      <c r="G9" s="114"/>
      <c r="H9" s="49"/>
    </row>
    <row r="10" spans="1:8" ht="6.75" customHeight="1" x14ac:dyDescent="0.25">
      <c r="G10" s="114"/>
      <c r="H10" s="52"/>
    </row>
    <row r="11" spans="1:8" x14ac:dyDescent="0.25">
      <c r="A11" s="84" t="s">
        <v>54</v>
      </c>
      <c r="B11" s="86" t="s">
        <v>58</v>
      </c>
      <c r="C11" s="37">
        <v>2257</v>
      </c>
      <c r="D11" s="44">
        <f>C11/$C$19*100</f>
        <v>73.975745657161582</v>
      </c>
      <c r="E11" s="37">
        <v>3536</v>
      </c>
      <c r="F11" s="100">
        <f>E11/$E$19*100</f>
        <v>7.0281443790745746</v>
      </c>
      <c r="G11" s="51">
        <v>73.975745657161582</v>
      </c>
      <c r="H11" s="53">
        <v>7.0281443790745746</v>
      </c>
    </row>
    <row r="12" spans="1:8" ht="9" customHeight="1" x14ac:dyDescent="0.25">
      <c r="A12" s="85"/>
      <c r="B12" s="4"/>
      <c r="C12" s="8"/>
      <c r="D12" s="42"/>
      <c r="E12" s="8"/>
      <c r="F12" s="101"/>
      <c r="G12" s="51"/>
      <c r="H12" s="53"/>
    </row>
    <row r="13" spans="1:8" x14ac:dyDescent="0.25">
      <c r="A13" s="84" t="s">
        <v>55</v>
      </c>
      <c r="B13" s="87" t="s">
        <v>59</v>
      </c>
      <c r="C13" s="37">
        <v>480</v>
      </c>
      <c r="D13" s="44">
        <f>C13/$C$19*100</f>
        <v>15.732546705998033</v>
      </c>
      <c r="E13" s="37">
        <v>6834</v>
      </c>
      <c r="F13" s="100">
        <f>E13/$E$19*100</f>
        <v>13.583240578788361</v>
      </c>
      <c r="G13" s="51">
        <v>15.732546705998033</v>
      </c>
      <c r="H13" s="53">
        <v>13.583240578788361</v>
      </c>
    </row>
    <row r="14" spans="1:8" ht="7.5" customHeight="1" x14ac:dyDescent="0.25">
      <c r="A14" s="85"/>
      <c r="B14" s="4"/>
      <c r="C14" s="8"/>
      <c r="D14" s="42"/>
      <c r="E14" s="8"/>
      <c r="F14" s="101"/>
      <c r="G14" s="51"/>
      <c r="H14" s="53"/>
    </row>
    <row r="15" spans="1:8" x14ac:dyDescent="0.25">
      <c r="A15" s="84" t="s">
        <v>56</v>
      </c>
      <c r="B15" s="88" t="s">
        <v>60</v>
      </c>
      <c r="C15" s="37">
        <v>211</v>
      </c>
      <c r="D15" s="44">
        <f>C15/$C$19*100</f>
        <v>6.9157653228449689</v>
      </c>
      <c r="E15" s="37">
        <v>11554</v>
      </c>
      <c r="F15" s="100">
        <f>E15/$E$19*100</f>
        <v>22.964700270313244</v>
      </c>
      <c r="G15" s="51">
        <v>6.9157653228449689</v>
      </c>
      <c r="H15" s="53">
        <v>22.964700270313244</v>
      </c>
    </row>
    <row r="16" spans="1:8" ht="9" customHeight="1" x14ac:dyDescent="0.25">
      <c r="A16" s="85"/>
      <c r="B16" s="4"/>
      <c r="C16" s="8"/>
      <c r="D16" s="42"/>
      <c r="E16" s="8"/>
      <c r="F16" s="101"/>
      <c r="G16" s="51"/>
      <c r="H16" s="53"/>
    </row>
    <row r="17" spans="1:8" x14ac:dyDescent="0.25">
      <c r="A17" s="84" t="s">
        <v>57</v>
      </c>
      <c r="B17" s="88" t="s">
        <v>61</v>
      </c>
      <c r="C17" s="37">
        <v>103</v>
      </c>
      <c r="D17" s="44">
        <f>C17/$C$19*100</f>
        <v>3.3759423139954112</v>
      </c>
      <c r="E17" s="37">
        <v>28388</v>
      </c>
      <c r="F17" s="100">
        <f>E17/$E$19*100</f>
        <v>56.423914771823824</v>
      </c>
      <c r="G17" s="51">
        <v>3.3759423139954112</v>
      </c>
      <c r="H17" s="53">
        <v>56.423914771823824</v>
      </c>
    </row>
    <row r="18" spans="1:8" ht="6" customHeight="1" x14ac:dyDescent="0.25">
      <c r="A18" s="81"/>
      <c r="B18" s="9"/>
      <c r="C18" s="8"/>
      <c r="D18" s="42"/>
      <c r="E18" s="8"/>
      <c r="F18" s="42"/>
      <c r="G18" s="45"/>
      <c r="H18" s="45"/>
    </row>
    <row r="19" spans="1:8" ht="19.5" customHeight="1" x14ac:dyDescent="0.25">
      <c r="A19" s="13" t="s">
        <v>39</v>
      </c>
      <c r="B19" s="32"/>
      <c r="C19" s="41">
        <f>C11+C13+C15+C17</f>
        <v>3051</v>
      </c>
      <c r="D19" s="43">
        <f>D11+D13+D15+D17</f>
        <v>100</v>
      </c>
      <c r="E19" s="41">
        <f>E11+E13+E15+E17</f>
        <v>50312</v>
      </c>
      <c r="F19" s="103">
        <f>F11+F13+F15+F17</f>
        <v>100</v>
      </c>
    </row>
    <row r="20" spans="1:8" ht="15.75" x14ac:dyDescent="0.25">
      <c r="A20" s="14"/>
      <c r="B20" s="14"/>
      <c r="C20" s="14"/>
      <c r="D20" s="14"/>
      <c r="E20" s="14"/>
      <c r="F20" s="14"/>
    </row>
    <row r="21" spans="1:8" hidden="1" x14ac:dyDescent="0.25"/>
    <row r="22" spans="1:8" x14ac:dyDescent="0.25">
      <c r="D22" s="48"/>
    </row>
    <row r="23" spans="1:8" x14ac:dyDescent="0.25">
      <c r="D23" s="48"/>
    </row>
    <row r="24" spans="1:8" x14ac:dyDescent="0.25">
      <c r="D24" s="48"/>
    </row>
    <row r="25" spans="1:8" x14ac:dyDescent="0.25">
      <c r="D25" s="48"/>
    </row>
    <row r="26" spans="1:8" x14ac:dyDescent="0.25">
      <c r="D26" s="48"/>
    </row>
    <row r="27" spans="1:8" x14ac:dyDescent="0.25">
      <c r="D27" s="48"/>
    </row>
    <row r="28" spans="1:8" x14ac:dyDescent="0.25">
      <c r="D28" s="48"/>
    </row>
  </sheetData>
  <mergeCells count="7">
    <mergeCell ref="G9:G10"/>
    <mergeCell ref="F8:F9"/>
    <mergeCell ref="A8:A9"/>
    <mergeCell ref="B8:B9"/>
    <mergeCell ref="C8:C9"/>
    <mergeCell ref="D8:D9"/>
    <mergeCell ref="E8:E9"/>
  </mergeCells>
  <phoneticPr fontId="0" type="noConversion"/>
  <pageMargins left="0.59055118110236227" right="0.74803149606299213" top="0.70866141732283472" bottom="0.98425196850393704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zoomScaleNormal="100" workbookViewId="0">
      <selection activeCell="E61" sqref="E60:E61"/>
    </sheetView>
  </sheetViews>
  <sheetFormatPr baseColWidth="10" defaultColWidth="11.42578125" defaultRowHeight="15" x14ac:dyDescent="0.25"/>
  <cols>
    <col min="1" max="1" width="39.28515625" style="5" customWidth="1"/>
    <col min="2" max="2" width="15.85546875" style="5" customWidth="1"/>
    <col min="3" max="3" width="16.28515625" style="5" customWidth="1"/>
    <col min="4" max="4" width="18.140625" style="5" bestFit="1" customWidth="1"/>
    <col min="5" max="5" width="18.7109375" style="5" bestFit="1" customWidth="1"/>
    <col min="6" max="16384" width="11.42578125" style="5"/>
  </cols>
  <sheetData>
    <row r="2" spans="1:8" ht="19.5" customHeight="1" x14ac:dyDescent="0.3">
      <c r="A2" s="12" t="s">
        <v>146</v>
      </c>
    </row>
    <row r="4" spans="1:8" ht="17.25" x14ac:dyDescent="0.3">
      <c r="A4" s="12" t="s">
        <v>147</v>
      </c>
    </row>
    <row r="6" spans="1:8" ht="16.5" customHeight="1" x14ac:dyDescent="0.25">
      <c r="A6" s="113" t="s">
        <v>123</v>
      </c>
      <c r="B6" s="113" t="s">
        <v>142</v>
      </c>
      <c r="C6" s="113" t="s">
        <v>143</v>
      </c>
      <c r="E6" s="68"/>
      <c r="F6" s="68"/>
      <c r="G6" s="68"/>
      <c r="H6" s="68"/>
    </row>
    <row r="7" spans="1:8" ht="18" customHeight="1" x14ac:dyDescent="0.25">
      <c r="A7" s="113"/>
      <c r="B7" s="113"/>
      <c r="C7" s="113"/>
    </row>
    <row r="8" spans="1:8" ht="27.75" customHeight="1" x14ac:dyDescent="0.25">
      <c r="A8" s="113"/>
      <c r="B8" s="113"/>
      <c r="C8" s="113"/>
      <c r="D8" s="55" t="s">
        <v>97</v>
      </c>
      <c r="E8" s="55" t="s">
        <v>98</v>
      </c>
    </row>
    <row r="9" spans="1:8" ht="8.25" customHeight="1" x14ac:dyDescent="0.25">
      <c r="D9" s="45"/>
      <c r="E9" s="45"/>
    </row>
    <row r="10" spans="1:8" x14ac:dyDescent="0.25">
      <c r="A10" s="76" t="s">
        <v>35</v>
      </c>
      <c r="B10" s="37">
        <v>45265</v>
      </c>
      <c r="C10" s="37">
        <v>7436163</v>
      </c>
      <c r="D10" s="53">
        <f>B10*100/$B$17</f>
        <v>1.6413153874632005</v>
      </c>
      <c r="E10" s="53">
        <f>C10*100/$C$17</f>
        <v>1.902886377631505</v>
      </c>
    </row>
    <row r="11" spans="1:8" x14ac:dyDescent="0.25">
      <c r="A11" s="77" t="s">
        <v>51</v>
      </c>
      <c r="B11" s="8">
        <v>1998156</v>
      </c>
      <c r="C11" s="8">
        <v>268709150</v>
      </c>
      <c r="D11" s="53">
        <f t="shared" ref="D11:D15" si="0">B11*100/$B$17</f>
        <v>72.453422939399516</v>
      </c>
      <c r="E11" s="53">
        <f t="shared" ref="E11:E15" si="1">C11*100/$C$17</f>
        <v>68.761669301754239</v>
      </c>
    </row>
    <row r="12" spans="1:8" x14ac:dyDescent="0.25">
      <c r="A12" s="76" t="s">
        <v>36</v>
      </c>
      <c r="B12" s="37">
        <v>29150</v>
      </c>
      <c r="C12" s="37">
        <v>4784706</v>
      </c>
      <c r="D12" s="53">
        <f t="shared" si="0"/>
        <v>1.0569831778317087</v>
      </c>
      <c r="E12" s="53">
        <f t="shared" si="1"/>
        <v>1.2243884202607889</v>
      </c>
    </row>
    <row r="13" spans="1:8" x14ac:dyDescent="0.25">
      <c r="A13" s="77" t="s">
        <v>38</v>
      </c>
      <c r="B13" s="8">
        <v>18156</v>
      </c>
      <c r="C13" s="8">
        <v>1630634</v>
      </c>
      <c r="D13" s="53">
        <f t="shared" si="0"/>
        <v>0.65833916215137234</v>
      </c>
      <c r="E13" s="53">
        <f t="shared" si="1"/>
        <v>0.41727315895345107</v>
      </c>
    </row>
    <row r="14" spans="1:8" x14ac:dyDescent="0.25">
      <c r="A14" s="76" t="s">
        <v>37</v>
      </c>
      <c r="B14" s="37">
        <v>638905</v>
      </c>
      <c r="C14" s="37">
        <v>106675253</v>
      </c>
      <c r="D14" s="53">
        <f t="shared" si="0"/>
        <v>23.166786869041779</v>
      </c>
      <c r="E14" s="53">
        <f t="shared" si="1"/>
        <v>27.297799384453292</v>
      </c>
    </row>
    <row r="15" spans="1:8" ht="34.5" customHeight="1" x14ac:dyDescent="0.25">
      <c r="A15" s="89" t="s">
        <v>40</v>
      </c>
      <c r="B15" s="61">
        <v>28217</v>
      </c>
      <c r="C15" s="61">
        <v>1547437</v>
      </c>
      <c r="D15" s="53">
        <f t="shared" si="0"/>
        <v>1.0231524641124297</v>
      </c>
      <c r="E15" s="53">
        <f t="shared" si="1"/>
        <v>0.3959833569467161</v>
      </c>
    </row>
    <row r="16" spans="1:8" ht="10.5" customHeight="1" x14ac:dyDescent="0.25">
      <c r="B16" s="20"/>
      <c r="C16" s="20"/>
      <c r="D16" s="9"/>
      <c r="E16" s="66"/>
    </row>
    <row r="17" spans="1:5" ht="24" customHeight="1" x14ac:dyDescent="0.25">
      <c r="A17" s="3" t="s">
        <v>53</v>
      </c>
      <c r="B17" s="31">
        <f>SUM(B10:B15)</f>
        <v>2757849</v>
      </c>
      <c r="C17" s="31">
        <f>SUM(C10:C15)</f>
        <v>390783343</v>
      </c>
      <c r="D17" s="53">
        <f>SUM(D10:D15)</f>
        <v>100</v>
      </c>
      <c r="E17" s="53">
        <f>SUM(E10:E15)</f>
        <v>100</v>
      </c>
    </row>
    <row r="21" spans="1:5" x14ac:dyDescent="0.25">
      <c r="A21" s="52" t="s">
        <v>105</v>
      </c>
      <c r="B21" s="52"/>
      <c r="C21" s="52"/>
    </row>
    <row r="22" spans="1:5" x14ac:dyDescent="0.25">
      <c r="A22" s="114" t="s">
        <v>99</v>
      </c>
      <c r="B22" s="114" t="s">
        <v>63</v>
      </c>
      <c r="C22" s="114" t="s">
        <v>100</v>
      </c>
    </row>
    <row r="23" spans="1:5" x14ac:dyDescent="0.25">
      <c r="A23" s="114"/>
      <c r="B23" s="114"/>
      <c r="C23" s="114"/>
    </row>
    <row r="24" spans="1:5" x14ac:dyDescent="0.25">
      <c r="A24" s="70"/>
      <c r="B24" s="70"/>
      <c r="C24" s="70"/>
    </row>
    <row r="25" spans="1:5" x14ac:dyDescent="0.25">
      <c r="A25" s="52" t="s">
        <v>101</v>
      </c>
      <c r="B25" s="71">
        <v>4173</v>
      </c>
      <c r="C25" s="71">
        <v>124348</v>
      </c>
    </row>
    <row r="26" spans="1:5" x14ac:dyDescent="0.25">
      <c r="A26" s="52" t="s">
        <v>102</v>
      </c>
      <c r="B26" s="71">
        <v>525104</v>
      </c>
      <c r="C26" s="71">
        <v>78447295</v>
      </c>
    </row>
    <row r="27" spans="1:5" x14ac:dyDescent="0.25">
      <c r="A27" s="52" t="s">
        <v>103</v>
      </c>
      <c r="B27" s="71">
        <v>12141</v>
      </c>
      <c r="C27" s="71">
        <v>1811856</v>
      </c>
    </row>
    <row r="28" spans="1:5" x14ac:dyDescent="0.25">
      <c r="A28" s="52" t="s">
        <v>104</v>
      </c>
      <c r="B28" s="71">
        <v>63733</v>
      </c>
      <c r="C28" s="71">
        <v>9523158</v>
      </c>
    </row>
    <row r="29" spans="1:5" x14ac:dyDescent="0.25">
      <c r="A29" s="70"/>
      <c r="B29" s="72"/>
      <c r="C29" s="72"/>
    </row>
    <row r="30" spans="1:5" ht="15.75" x14ac:dyDescent="0.25">
      <c r="A30" s="67" t="s">
        <v>62</v>
      </c>
      <c r="B30" s="69">
        <f>SUM(B25:B28)</f>
        <v>605151</v>
      </c>
      <c r="C30" s="69">
        <f>SUM(C25:C28)</f>
        <v>89906657</v>
      </c>
    </row>
    <row r="31" spans="1:5" x14ac:dyDescent="0.25">
      <c r="A31" s="52"/>
      <c r="B31" s="52"/>
      <c r="C31" s="52"/>
    </row>
    <row r="32" spans="1:5" x14ac:dyDescent="0.25">
      <c r="A32" s="52"/>
      <c r="B32" s="52"/>
      <c r="C32" s="52"/>
    </row>
    <row r="33" spans="1:3" x14ac:dyDescent="0.25">
      <c r="A33" s="52"/>
      <c r="B33" s="73">
        <f>B17+B30</f>
        <v>3363000</v>
      </c>
      <c r="C33" s="73">
        <f>C17+C30</f>
        <v>480690000</v>
      </c>
    </row>
    <row r="41" spans="1:3" x14ac:dyDescent="0.25">
      <c r="A41" s="62"/>
    </row>
    <row r="42" spans="1:3" x14ac:dyDescent="0.25">
      <c r="A42" s="62"/>
    </row>
    <row r="43" spans="1:3" x14ac:dyDescent="0.25">
      <c r="A43" s="62"/>
    </row>
    <row r="44" spans="1:3" x14ac:dyDescent="0.25">
      <c r="A44" s="63"/>
    </row>
    <row r="50" spans="2:2" x14ac:dyDescent="0.25">
      <c r="B50" s="64"/>
    </row>
  </sheetData>
  <mergeCells count="6">
    <mergeCell ref="A6:A8"/>
    <mergeCell ref="B6:B8"/>
    <mergeCell ref="C6:C8"/>
    <mergeCell ref="A22:A23"/>
    <mergeCell ref="B22:B23"/>
    <mergeCell ref="C22:C23"/>
  </mergeCells>
  <phoneticPr fontId="0" type="noConversion"/>
  <printOptions horizontalCentered="1"/>
  <pageMargins left="0.51181102362204722" right="0.74803149606299213" top="0.78740157480314965" bottom="0.98425196850393704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A53" sqref="A53"/>
    </sheetView>
  </sheetViews>
  <sheetFormatPr baseColWidth="10" defaultColWidth="11.42578125" defaultRowHeight="15" x14ac:dyDescent="0.25"/>
  <cols>
    <col min="1" max="1" width="27.85546875" style="5" customWidth="1"/>
    <col min="2" max="2" width="18" style="5" customWidth="1"/>
    <col min="3" max="3" width="15.7109375" style="5" customWidth="1"/>
    <col min="4" max="4" width="14.28515625" style="5" customWidth="1"/>
    <col min="5" max="16384" width="11.42578125" style="5"/>
  </cols>
  <sheetData>
    <row r="1" spans="1:7" x14ac:dyDescent="0.25">
      <c r="A1" s="4"/>
      <c r="B1" s="4"/>
      <c r="C1" s="4"/>
      <c r="D1" s="4"/>
      <c r="E1" s="9"/>
      <c r="F1" s="9"/>
      <c r="G1" s="9"/>
    </row>
    <row r="2" spans="1:7" ht="17.25" x14ac:dyDescent="0.3">
      <c r="A2" s="58" t="s">
        <v>107</v>
      </c>
      <c r="B2" s="58"/>
      <c r="C2" s="58"/>
      <c r="D2" s="60"/>
      <c r="E2" s="9"/>
      <c r="F2" s="9"/>
      <c r="G2" s="9"/>
    </row>
    <row r="3" spans="1:7" ht="17.25" x14ac:dyDescent="0.3">
      <c r="A3" s="91" t="s">
        <v>128</v>
      </c>
      <c r="B3" s="56"/>
      <c r="C3" s="56"/>
      <c r="D3" s="57"/>
      <c r="E3" s="9"/>
      <c r="F3" s="9"/>
      <c r="G3" s="9"/>
    </row>
    <row r="4" spans="1:7" x14ac:dyDescent="0.25">
      <c r="D4" s="9"/>
      <c r="G4" s="9"/>
    </row>
    <row r="5" spans="1:7" ht="26.25" customHeight="1" x14ac:dyDescent="0.25">
      <c r="A5" s="92" t="s">
        <v>117</v>
      </c>
      <c r="B5" s="92" t="s">
        <v>116</v>
      </c>
      <c r="C5" s="29" t="s">
        <v>0</v>
      </c>
      <c r="D5" s="9"/>
      <c r="G5" s="9"/>
    </row>
    <row r="6" spans="1:7" ht="7.5" customHeight="1" x14ac:dyDescent="0.25">
      <c r="D6" s="9"/>
      <c r="G6" s="9"/>
    </row>
    <row r="7" spans="1:7" x14ac:dyDescent="0.25">
      <c r="A7" s="76" t="s">
        <v>42</v>
      </c>
      <c r="B7" s="37">
        <v>43361</v>
      </c>
      <c r="C7" s="98">
        <f>B7/$B$13*100</f>
        <v>86.18421052631578</v>
      </c>
      <c r="D7" s="9"/>
      <c r="G7" s="9"/>
    </row>
    <row r="8" spans="1:7" x14ac:dyDescent="0.25">
      <c r="A8" s="79" t="s">
        <v>41</v>
      </c>
      <c r="B8" s="8">
        <v>4792</v>
      </c>
      <c r="C8" s="99">
        <f>B8/$B$13*100</f>
        <v>9.5245667037684854</v>
      </c>
      <c r="D8" s="9"/>
      <c r="G8" s="9"/>
    </row>
    <row r="9" spans="1:7" x14ac:dyDescent="0.25">
      <c r="A9" s="76" t="s">
        <v>43</v>
      </c>
      <c r="B9" s="37">
        <v>1836</v>
      </c>
      <c r="C9" s="98">
        <f>B9/$B$13*100</f>
        <v>3.6492288122117986</v>
      </c>
      <c r="D9" s="9"/>
      <c r="G9" s="9"/>
    </row>
    <row r="10" spans="1:7" x14ac:dyDescent="0.25">
      <c r="A10" s="79" t="s">
        <v>44</v>
      </c>
      <c r="B10" s="8">
        <v>77</v>
      </c>
      <c r="C10" s="99">
        <f>B10/$B$13*100</f>
        <v>0.15304499920496104</v>
      </c>
      <c r="D10" s="9"/>
      <c r="G10" s="9"/>
    </row>
    <row r="11" spans="1:7" x14ac:dyDescent="0.25">
      <c r="A11" s="76" t="s">
        <v>64</v>
      </c>
      <c r="B11" s="37">
        <v>246</v>
      </c>
      <c r="C11" s="98">
        <f>B11/$B$13*100</f>
        <v>0.48894895849896647</v>
      </c>
      <c r="D11" s="9"/>
      <c r="G11" s="9"/>
    </row>
    <row r="12" spans="1:7" ht="8.25" customHeight="1" x14ac:dyDescent="0.25">
      <c r="B12" s="18"/>
      <c r="C12" s="19"/>
      <c r="D12" s="9"/>
      <c r="G12" s="9"/>
    </row>
    <row r="13" spans="1:7" ht="22.5" customHeight="1" x14ac:dyDescent="0.25">
      <c r="A13" s="2" t="s">
        <v>39</v>
      </c>
      <c r="B13" s="31">
        <f>SUM(B7:B11)</f>
        <v>50312</v>
      </c>
      <c r="C13" s="31">
        <f>B13/$B$13*100</f>
        <v>100</v>
      </c>
      <c r="D13" s="9"/>
      <c r="G13" s="9"/>
    </row>
    <row r="14" spans="1:7" x14ac:dyDescent="0.25">
      <c r="D14" s="9"/>
    </row>
    <row r="15" spans="1:7" x14ac:dyDescent="0.25">
      <c r="D15" s="9"/>
    </row>
    <row r="16" spans="1:7" x14ac:dyDescent="0.25">
      <c r="D16" s="9"/>
    </row>
  </sheetData>
  <phoneticPr fontId="0" type="noConversion"/>
  <printOptions horizontalCentered="1"/>
  <pageMargins left="0.6692913385826772" right="0.74803149606299213" top="0.51181102362204722" bottom="0.9842519685039370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zoomScaleNormal="100" workbookViewId="0">
      <selection activeCell="B64" sqref="B64"/>
    </sheetView>
  </sheetViews>
  <sheetFormatPr baseColWidth="10" defaultColWidth="11.42578125" defaultRowHeight="15" x14ac:dyDescent="0.25"/>
  <cols>
    <col min="1" max="1" width="24" style="5" customWidth="1"/>
    <col min="2" max="2" width="11.5703125" style="5" customWidth="1"/>
    <col min="3" max="3" width="12.85546875" style="5" customWidth="1"/>
    <col min="4" max="4" width="13.42578125" style="5" customWidth="1"/>
    <col min="5" max="5" width="15.42578125" style="5" customWidth="1"/>
    <col min="6" max="6" width="12.5703125" style="5" customWidth="1"/>
    <col min="7" max="16384" width="11.42578125" style="5"/>
  </cols>
  <sheetData>
    <row r="2" spans="1:8" ht="17.25" x14ac:dyDescent="0.3">
      <c r="A2" s="58" t="s">
        <v>131</v>
      </c>
      <c r="B2" s="58"/>
      <c r="C2" s="58"/>
      <c r="D2" s="58"/>
      <c r="E2" s="58"/>
      <c r="F2" s="58"/>
    </row>
    <row r="3" spans="1:8" ht="17.25" x14ac:dyDescent="0.3">
      <c r="A3" s="58" t="s">
        <v>132</v>
      </c>
      <c r="B3" s="58"/>
      <c r="C3" s="58"/>
      <c r="D3" s="58"/>
      <c r="E3" s="58"/>
      <c r="F3" s="58"/>
    </row>
    <row r="5" spans="1:8" ht="20.25" customHeight="1" x14ac:dyDescent="0.25">
      <c r="A5" s="105" t="s">
        <v>108</v>
      </c>
      <c r="B5" s="106" t="s">
        <v>109</v>
      </c>
      <c r="C5" s="106"/>
      <c r="D5" s="106"/>
      <c r="E5" s="106"/>
      <c r="F5" s="106"/>
    </row>
    <row r="6" spans="1:8" ht="19.5" customHeight="1" x14ac:dyDescent="0.25">
      <c r="A6" s="105"/>
      <c r="B6" s="25" t="s">
        <v>45</v>
      </c>
      <c r="C6" s="25" t="s">
        <v>46</v>
      </c>
      <c r="D6" s="25" t="s">
        <v>47</v>
      </c>
      <c r="E6" s="25" t="s">
        <v>48</v>
      </c>
      <c r="F6" s="25" t="s">
        <v>39</v>
      </c>
    </row>
    <row r="7" spans="1:8" ht="8.25" customHeight="1" x14ac:dyDescent="0.25">
      <c r="B7" s="20"/>
      <c r="C7" s="20"/>
      <c r="D7" s="9"/>
      <c r="E7" s="20"/>
      <c r="F7" s="20"/>
    </row>
    <row r="8" spans="1:8" x14ac:dyDescent="0.25">
      <c r="A8" s="80" t="s">
        <v>1</v>
      </c>
      <c r="B8" s="24">
        <v>176</v>
      </c>
      <c r="C8" s="24">
        <v>57</v>
      </c>
      <c r="D8" s="24">
        <v>0</v>
      </c>
      <c r="E8" s="24">
        <v>0</v>
      </c>
      <c r="F8" s="24">
        <f t="shared" ref="F8:F39" si="0">SUM(B8:E8)</f>
        <v>233</v>
      </c>
      <c r="G8" s="45" t="s">
        <v>65</v>
      </c>
    </row>
    <row r="9" spans="1:8" x14ac:dyDescent="0.25">
      <c r="A9" s="81" t="s">
        <v>2</v>
      </c>
      <c r="B9" s="8">
        <v>460</v>
      </c>
      <c r="C9" s="8">
        <v>400</v>
      </c>
      <c r="D9" s="8">
        <v>1</v>
      </c>
      <c r="E9" s="8">
        <v>0</v>
      </c>
      <c r="F9" s="8">
        <f t="shared" si="0"/>
        <v>861</v>
      </c>
      <c r="G9" s="45" t="s">
        <v>66</v>
      </c>
    </row>
    <row r="10" spans="1:8" x14ac:dyDescent="0.25">
      <c r="A10" s="80" t="s">
        <v>3</v>
      </c>
      <c r="B10" s="24">
        <v>181</v>
      </c>
      <c r="C10" s="24">
        <v>183</v>
      </c>
      <c r="D10" s="24">
        <v>0</v>
      </c>
      <c r="E10" s="24">
        <v>0</v>
      </c>
      <c r="F10" s="24">
        <f t="shared" si="0"/>
        <v>364</v>
      </c>
      <c r="G10" s="45" t="s">
        <v>67</v>
      </c>
    </row>
    <row r="11" spans="1:8" x14ac:dyDescent="0.25">
      <c r="A11" s="81" t="s">
        <v>4</v>
      </c>
      <c r="B11" s="8">
        <v>166</v>
      </c>
      <c r="C11" s="8">
        <v>42</v>
      </c>
      <c r="D11" s="8">
        <v>0</v>
      </c>
      <c r="E11" s="8">
        <v>0</v>
      </c>
      <c r="F11" s="8">
        <f t="shared" si="0"/>
        <v>208</v>
      </c>
      <c r="G11" s="45" t="s">
        <v>68</v>
      </c>
    </row>
    <row r="12" spans="1:8" x14ac:dyDescent="0.25">
      <c r="A12" s="80" t="s">
        <v>7</v>
      </c>
      <c r="B12" s="24">
        <v>668</v>
      </c>
      <c r="C12" s="24">
        <v>514</v>
      </c>
      <c r="D12" s="24">
        <v>0</v>
      </c>
      <c r="E12" s="24">
        <v>0</v>
      </c>
      <c r="F12" s="24">
        <f t="shared" si="0"/>
        <v>1182</v>
      </c>
      <c r="G12" s="45" t="s">
        <v>69</v>
      </c>
    </row>
    <row r="13" spans="1:8" x14ac:dyDescent="0.25">
      <c r="A13" s="81" t="s">
        <v>8</v>
      </c>
      <c r="B13" s="8">
        <v>234</v>
      </c>
      <c r="C13" s="8">
        <v>127</v>
      </c>
      <c r="D13" s="8">
        <v>0</v>
      </c>
      <c r="E13" s="8">
        <v>0</v>
      </c>
      <c r="F13" s="8">
        <f t="shared" si="0"/>
        <v>361</v>
      </c>
      <c r="G13" s="45" t="s">
        <v>70</v>
      </c>
    </row>
    <row r="14" spans="1:8" x14ac:dyDescent="0.25">
      <c r="A14" s="80" t="s">
        <v>5</v>
      </c>
      <c r="B14" s="24">
        <v>846</v>
      </c>
      <c r="C14" s="24">
        <v>94</v>
      </c>
      <c r="D14" s="24">
        <v>0</v>
      </c>
      <c r="E14" s="24">
        <v>0</v>
      </c>
      <c r="F14" s="24">
        <f t="shared" si="0"/>
        <v>940</v>
      </c>
      <c r="G14" s="45" t="s">
        <v>71</v>
      </c>
    </row>
    <row r="15" spans="1:8" x14ac:dyDescent="0.25">
      <c r="A15" s="81" t="s">
        <v>6</v>
      </c>
      <c r="B15" s="8">
        <v>65</v>
      </c>
      <c r="C15" s="8">
        <v>46</v>
      </c>
      <c r="D15" s="8">
        <v>0</v>
      </c>
      <c r="E15" s="8">
        <v>0</v>
      </c>
      <c r="F15" s="8">
        <f t="shared" si="0"/>
        <v>111</v>
      </c>
      <c r="G15" s="45" t="s">
        <v>72</v>
      </c>
      <c r="H15" s="26"/>
    </row>
    <row r="16" spans="1:8" x14ac:dyDescent="0.25">
      <c r="A16" s="80" t="s">
        <v>9</v>
      </c>
      <c r="B16" s="24">
        <v>15733</v>
      </c>
      <c r="C16" s="24">
        <v>1732</v>
      </c>
      <c r="D16" s="24">
        <v>3</v>
      </c>
      <c r="E16" s="24">
        <v>1</v>
      </c>
      <c r="F16" s="24">
        <f t="shared" si="0"/>
        <v>17469</v>
      </c>
      <c r="G16" s="45" t="s">
        <v>73</v>
      </c>
    </row>
    <row r="17" spans="1:7" x14ac:dyDescent="0.25">
      <c r="A17" s="81" t="s">
        <v>10</v>
      </c>
      <c r="B17" s="8">
        <v>241</v>
      </c>
      <c r="C17" s="8">
        <v>15</v>
      </c>
      <c r="D17" s="8">
        <v>0</v>
      </c>
      <c r="E17" s="8">
        <v>0</v>
      </c>
      <c r="F17" s="8">
        <f t="shared" si="0"/>
        <v>256</v>
      </c>
      <c r="G17" s="45" t="s">
        <v>74</v>
      </c>
    </row>
    <row r="18" spans="1:7" x14ac:dyDescent="0.25">
      <c r="A18" s="80" t="s">
        <v>33</v>
      </c>
      <c r="B18" s="24">
        <v>2573</v>
      </c>
      <c r="C18" s="24">
        <v>100</v>
      </c>
      <c r="D18" s="24">
        <v>2</v>
      </c>
      <c r="E18" s="24">
        <v>0</v>
      </c>
      <c r="F18" s="24">
        <f t="shared" si="0"/>
        <v>2675</v>
      </c>
      <c r="G18" s="45" t="s">
        <v>75</v>
      </c>
    </row>
    <row r="19" spans="1:7" x14ac:dyDescent="0.25">
      <c r="A19" s="81" t="s">
        <v>11</v>
      </c>
      <c r="B19" s="8">
        <v>2927</v>
      </c>
      <c r="C19" s="8">
        <v>66</v>
      </c>
      <c r="D19" s="8">
        <v>9</v>
      </c>
      <c r="E19" s="8">
        <v>0</v>
      </c>
      <c r="F19" s="8">
        <f t="shared" si="0"/>
        <v>3002</v>
      </c>
      <c r="G19" s="45" t="s">
        <v>76</v>
      </c>
    </row>
    <row r="20" spans="1:7" x14ac:dyDescent="0.25">
      <c r="A20" s="80" t="s">
        <v>12</v>
      </c>
      <c r="B20" s="24">
        <v>131</v>
      </c>
      <c r="C20" s="24">
        <v>182</v>
      </c>
      <c r="D20" s="24">
        <v>0</v>
      </c>
      <c r="E20" s="24">
        <v>0</v>
      </c>
      <c r="F20" s="24">
        <f t="shared" si="0"/>
        <v>313</v>
      </c>
      <c r="G20" s="45" t="s">
        <v>77</v>
      </c>
    </row>
    <row r="21" spans="1:7" x14ac:dyDescent="0.25">
      <c r="A21" s="81" t="s">
        <v>13</v>
      </c>
      <c r="B21" s="8">
        <v>984</v>
      </c>
      <c r="C21" s="8">
        <v>0</v>
      </c>
      <c r="D21" s="8">
        <v>0</v>
      </c>
      <c r="E21" s="8">
        <v>0</v>
      </c>
      <c r="F21" s="8">
        <f t="shared" si="0"/>
        <v>984</v>
      </c>
      <c r="G21" s="45" t="s">
        <v>78</v>
      </c>
    </row>
    <row r="22" spans="1:7" x14ac:dyDescent="0.25">
      <c r="A22" s="80" t="s">
        <v>14</v>
      </c>
      <c r="B22" s="24">
        <v>2044</v>
      </c>
      <c r="C22" s="24">
        <v>953</v>
      </c>
      <c r="D22" s="24">
        <v>0</v>
      </c>
      <c r="E22" s="24">
        <v>1</v>
      </c>
      <c r="F22" s="24">
        <f t="shared" si="0"/>
        <v>2998</v>
      </c>
      <c r="G22" s="45" t="s">
        <v>79</v>
      </c>
    </row>
    <row r="23" spans="1:7" x14ac:dyDescent="0.25">
      <c r="A23" s="81" t="s">
        <v>15</v>
      </c>
      <c r="B23" s="8">
        <v>1180</v>
      </c>
      <c r="C23" s="8">
        <v>106</v>
      </c>
      <c r="D23" s="8">
        <v>0</v>
      </c>
      <c r="E23" s="8">
        <v>0</v>
      </c>
      <c r="F23" s="8">
        <f t="shared" si="0"/>
        <v>1286</v>
      </c>
      <c r="G23" s="45" t="s">
        <v>80</v>
      </c>
    </row>
    <row r="24" spans="1:7" x14ac:dyDescent="0.25">
      <c r="A24" s="80" t="s">
        <v>16</v>
      </c>
      <c r="B24" s="24">
        <v>617</v>
      </c>
      <c r="C24" s="24">
        <v>18</v>
      </c>
      <c r="D24" s="24">
        <v>0</v>
      </c>
      <c r="E24" s="24">
        <v>0</v>
      </c>
      <c r="F24" s="24">
        <f t="shared" si="0"/>
        <v>635</v>
      </c>
      <c r="G24" s="45" t="s">
        <v>81</v>
      </c>
    </row>
    <row r="25" spans="1:7" x14ac:dyDescent="0.25">
      <c r="A25" s="81" t="s">
        <v>17</v>
      </c>
      <c r="B25" s="8">
        <v>249</v>
      </c>
      <c r="C25" s="8">
        <v>20</v>
      </c>
      <c r="D25" s="8">
        <v>0</v>
      </c>
      <c r="E25" s="8">
        <v>0</v>
      </c>
      <c r="F25" s="8">
        <f t="shared" si="0"/>
        <v>269</v>
      </c>
      <c r="G25" s="45" t="s">
        <v>82</v>
      </c>
    </row>
    <row r="26" spans="1:7" x14ac:dyDescent="0.25">
      <c r="A26" s="80" t="s">
        <v>18</v>
      </c>
      <c r="B26" s="24">
        <v>980</v>
      </c>
      <c r="C26" s="24">
        <v>750</v>
      </c>
      <c r="D26" s="24">
        <v>0</v>
      </c>
      <c r="E26" s="24">
        <v>0</v>
      </c>
      <c r="F26" s="24">
        <f t="shared" si="0"/>
        <v>1730</v>
      </c>
      <c r="G26" s="45" t="s">
        <v>83</v>
      </c>
    </row>
    <row r="27" spans="1:7" x14ac:dyDescent="0.25">
      <c r="A27" s="81" t="s">
        <v>19</v>
      </c>
      <c r="B27" s="8">
        <v>836</v>
      </c>
      <c r="C27" s="8">
        <v>104</v>
      </c>
      <c r="D27" s="8">
        <v>1</v>
      </c>
      <c r="E27" s="8">
        <v>0</v>
      </c>
      <c r="F27" s="8">
        <f t="shared" si="0"/>
        <v>941</v>
      </c>
      <c r="G27" s="45" t="s">
        <v>84</v>
      </c>
    </row>
    <row r="28" spans="1:7" x14ac:dyDescent="0.25">
      <c r="A28" s="80" t="s">
        <v>20</v>
      </c>
      <c r="B28" s="24">
        <v>1882</v>
      </c>
      <c r="C28" s="24">
        <v>58</v>
      </c>
      <c r="D28" s="24">
        <v>1</v>
      </c>
      <c r="E28" s="24">
        <v>0</v>
      </c>
      <c r="F28" s="24">
        <f t="shared" si="0"/>
        <v>1941</v>
      </c>
      <c r="G28" s="45" t="s">
        <v>90</v>
      </c>
    </row>
    <row r="29" spans="1:7" x14ac:dyDescent="0.25">
      <c r="A29" s="81" t="s">
        <v>21</v>
      </c>
      <c r="B29" s="8">
        <v>2950</v>
      </c>
      <c r="C29" s="8">
        <v>37</v>
      </c>
      <c r="D29" s="8">
        <v>0</v>
      </c>
      <c r="E29" s="8">
        <v>1</v>
      </c>
      <c r="F29" s="8">
        <f t="shared" si="0"/>
        <v>2988</v>
      </c>
      <c r="G29" s="45" t="s">
        <v>85</v>
      </c>
    </row>
    <row r="30" spans="1:7" x14ac:dyDescent="0.25">
      <c r="A30" s="80" t="s">
        <v>22</v>
      </c>
      <c r="B30" s="24">
        <v>104</v>
      </c>
      <c r="C30" s="24">
        <v>301</v>
      </c>
      <c r="D30" s="24">
        <v>0</v>
      </c>
      <c r="E30" s="24">
        <v>1</v>
      </c>
      <c r="F30" s="24">
        <f t="shared" si="0"/>
        <v>406</v>
      </c>
      <c r="G30" s="45" t="s">
        <v>86</v>
      </c>
    </row>
    <row r="31" spans="1:7" x14ac:dyDescent="0.25">
      <c r="A31" s="81" t="s">
        <v>23</v>
      </c>
      <c r="B31" s="8">
        <v>743</v>
      </c>
      <c r="C31" s="8">
        <v>27</v>
      </c>
      <c r="D31" s="8">
        <v>0</v>
      </c>
      <c r="E31" s="8">
        <v>0</v>
      </c>
      <c r="F31" s="8">
        <f t="shared" si="0"/>
        <v>770</v>
      </c>
      <c r="G31" s="45" t="s">
        <v>87</v>
      </c>
    </row>
    <row r="32" spans="1:7" x14ac:dyDescent="0.25">
      <c r="A32" s="80" t="s">
        <v>24</v>
      </c>
      <c r="B32" s="24">
        <v>811</v>
      </c>
      <c r="C32" s="24">
        <v>192</v>
      </c>
      <c r="D32" s="24">
        <v>0</v>
      </c>
      <c r="E32" s="24">
        <v>0</v>
      </c>
      <c r="F32" s="24">
        <f t="shared" si="0"/>
        <v>1003</v>
      </c>
      <c r="G32" s="45" t="s">
        <v>88</v>
      </c>
    </row>
    <row r="33" spans="1:7" x14ac:dyDescent="0.25">
      <c r="A33" s="81" t="s">
        <v>25</v>
      </c>
      <c r="B33" s="8">
        <v>543</v>
      </c>
      <c r="C33" s="8">
        <v>100</v>
      </c>
      <c r="D33" s="8">
        <v>0</v>
      </c>
      <c r="E33" s="8">
        <v>0</v>
      </c>
      <c r="F33" s="8">
        <f t="shared" si="0"/>
        <v>643</v>
      </c>
      <c r="G33" s="45" t="s">
        <v>89</v>
      </c>
    </row>
    <row r="34" spans="1:7" x14ac:dyDescent="0.25">
      <c r="A34" s="80" t="s">
        <v>26</v>
      </c>
      <c r="B34" s="24">
        <v>605</v>
      </c>
      <c r="C34" s="24">
        <v>74</v>
      </c>
      <c r="D34" s="24">
        <v>0</v>
      </c>
      <c r="E34" s="24">
        <v>0</v>
      </c>
      <c r="F34" s="24">
        <f t="shared" si="0"/>
        <v>679</v>
      </c>
      <c r="G34" s="45" t="s">
        <v>91</v>
      </c>
    </row>
    <row r="35" spans="1:7" x14ac:dyDescent="0.25">
      <c r="A35" s="81" t="s">
        <v>27</v>
      </c>
      <c r="B35" s="8">
        <v>831</v>
      </c>
      <c r="C35" s="8">
        <v>84</v>
      </c>
      <c r="D35" s="8">
        <v>0</v>
      </c>
      <c r="E35" s="8">
        <v>0</v>
      </c>
      <c r="F35" s="8">
        <f t="shared" si="0"/>
        <v>915</v>
      </c>
      <c r="G35" s="45" t="s">
        <v>92</v>
      </c>
    </row>
    <row r="36" spans="1:7" x14ac:dyDescent="0.25">
      <c r="A36" s="80" t="s">
        <v>28</v>
      </c>
      <c r="B36" s="24">
        <v>1099</v>
      </c>
      <c r="C36" s="24">
        <v>7</v>
      </c>
      <c r="D36" s="24">
        <v>0</v>
      </c>
      <c r="E36" s="24">
        <v>0</v>
      </c>
      <c r="F36" s="24">
        <f t="shared" si="0"/>
        <v>1106</v>
      </c>
      <c r="G36" s="45" t="s">
        <v>93</v>
      </c>
    </row>
    <row r="37" spans="1:7" x14ac:dyDescent="0.25">
      <c r="A37" s="81" t="s">
        <v>29</v>
      </c>
      <c r="B37" s="8">
        <v>2309</v>
      </c>
      <c r="C37" s="8">
        <v>78</v>
      </c>
      <c r="D37" s="8">
        <v>2</v>
      </c>
      <c r="E37" s="8">
        <v>0</v>
      </c>
      <c r="F37" s="8">
        <f t="shared" si="0"/>
        <v>2389</v>
      </c>
      <c r="G37" s="45" t="s">
        <v>94</v>
      </c>
    </row>
    <row r="38" spans="1:7" x14ac:dyDescent="0.25">
      <c r="A38" s="80" t="s">
        <v>30</v>
      </c>
      <c r="B38" s="24">
        <v>434</v>
      </c>
      <c r="C38" s="24">
        <v>80</v>
      </c>
      <c r="D38" s="24">
        <v>0</v>
      </c>
      <c r="E38" s="24">
        <v>0</v>
      </c>
      <c r="F38" s="24">
        <f t="shared" si="0"/>
        <v>514</v>
      </c>
      <c r="G38" s="45" t="s">
        <v>95</v>
      </c>
    </row>
    <row r="39" spans="1:7" x14ac:dyDescent="0.25">
      <c r="A39" s="81" t="s">
        <v>31</v>
      </c>
      <c r="B39" s="8">
        <v>108</v>
      </c>
      <c r="C39" s="8">
        <v>32</v>
      </c>
      <c r="D39" s="8">
        <v>0</v>
      </c>
      <c r="E39" s="8">
        <v>0</v>
      </c>
      <c r="F39" s="8">
        <f t="shared" si="0"/>
        <v>140</v>
      </c>
      <c r="G39" s="45" t="s">
        <v>96</v>
      </c>
    </row>
    <row r="40" spans="1:7" ht="8.25" customHeight="1" x14ac:dyDescent="0.25">
      <c r="B40" s="8"/>
      <c r="C40" s="8"/>
      <c r="D40" s="8"/>
      <c r="E40" s="8"/>
      <c r="F40" s="8"/>
    </row>
    <row r="41" spans="1:7" ht="20.25" customHeight="1" x14ac:dyDescent="0.25">
      <c r="A41" s="3" t="s">
        <v>39</v>
      </c>
      <c r="B41" s="31">
        <f>SUM(B8:B39)</f>
        <v>43710</v>
      </c>
      <c r="C41" s="31">
        <f>SUM(C8:C39)</f>
        <v>6579</v>
      </c>
      <c r="D41" s="31">
        <f>SUM(D8:D39)</f>
        <v>19</v>
      </c>
      <c r="E41" s="31">
        <f>SUM(E8:E39)</f>
        <v>4</v>
      </c>
      <c r="F41" s="31">
        <f>SUM(F8:F39)</f>
        <v>50312</v>
      </c>
    </row>
  </sheetData>
  <mergeCells count="2">
    <mergeCell ref="A5:A6"/>
    <mergeCell ref="B5:F5"/>
  </mergeCells>
  <phoneticPr fontId="0" type="noConversion"/>
  <printOptions horizontalCentered="1"/>
  <pageMargins left="0.39370078740157483" right="0.74803149606299213" top="0.70866141732283472" bottom="0.98425196850393704" header="0" footer="0"/>
  <pageSetup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zoomScaleNormal="100" workbookViewId="0">
      <selection activeCell="B62" sqref="B62"/>
    </sheetView>
  </sheetViews>
  <sheetFormatPr baseColWidth="10" defaultColWidth="11.42578125" defaultRowHeight="15" x14ac:dyDescent="0.25"/>
  <cols>
    <col min="1" max="1" width="22.28515625" style="5" customWidth="1"/>
    <col min="2" max="2" width="11.42578125" style="5" customWidth="1"/>
    <col min="3" max="3" width="12.140625" style="5" customWidth="1"/>
    <col min="4" max="4" width="12" style="5" customWidth="1"/>
    <col min="5" max="5" width="9.140625" style="5" customWidth="1"/>
    <col min="6" max="6" width="11.7109375" style="5" customWidth="1"/>
    <col min="7" max="7" width="9.28515625" style="5" customWidth="1"/>
    <col min="8" max="8" width="11.42578125" style="5"/>
    <col min="9" max="9" width="24.85546875" style="5" customWidth="1"/>
    <col min="10" max="16384" width="11.42578125" style="5"/>
  </cols>
  <sheetData>
    <row r="2" spans="1:11" ht="19.5" customHeight="1" x14ac:dyDescent="0.25">
      <c r="A2" s="107" t="s">
        <v>133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9.5" customHeight="1" x14ac:dyDescent="0.25">
      <c r="A3" s="108" t="s">
        <v>134</v>
      </c>
      <c r="B3" s="108"/>
      <c r="C3" s="108"/>
      <c r="D3" s="108"/>
      <c r="E3" s="94"/>
      <c r="F3" s="94"/>
      <c r="G3" s="94"/>
      <c r="H3" s="94"/>
      <c r="I3" s="94"/>
      <c r="J3" s="94"/>
      <c r="K3" s="94"/>
    </row>
    <row r="5" spans="1:11" ht="37.5" customHeight="1" x14ac:dyDescent="0.25">
      <c r="A5" s="75" t="s">
        <v>108</v>
      </c>
      <c r="B5" s="30" t="s">
        <v>42</v>
      </c>
      <c r="C5" s="30" t="s">
        <v>41</v>
      </c>
      <c r="D5" s="30" t="s">
        <v>43</v>
      </c>
      <c r="E5" s="30" t="s">
        <v>44</v>
      </c>
      <c r="F5" s="30" t="s">
        <v>49</v>
      </c>
      <c r="G5" s="39" t="s">
        <v>39</v>
      </c>
    </row>
    <row r="6" spans="1:11" ht="9" customHeight="1" x14ac:dyDescent="0.25"/>
    <row r="7" spans="1:11" x14ac:dyDescent="0.25">
      <c r="A7" s="80" t="s">
        <v>1</v>
      </c>
      <c r="B7" s="24">
        <v>176</v>
      </c>
      <c r="C7" s="24">
        <v>54</v>
      </c>
      <c r="D7" s="24">
        <v>3</v>
      </c>
      <c r="E7" s="24">
        <v>0</v>
      </c>
      <c r="F7" s="24">
        <v>0</v>
      </c>
      <c r="G7" s="24">
        <f t="shared" ref="G7:G38" si="0">B7+C7+D7+E7+F7</f>
        <v>233</v>
      </c>
      <c r="H7" s="45" t="s">
        <v>65</v>
      </c>
      <c r="J7" s="22"/>
    </row>
    <row r="8" spans="1:11" x14ac:dyDescent="0.25">
      <c r="A8" s="81" t="s">
        <v>2</v>
      </c>
      <c r="B8" s="8">
        <v>525</v>
      </c>
      <c r="C8" s="8">
        <v>198</v>
      </c>
      <c r="D8" s="8">
        <v>113</v>
      </c>
      <c r="E8" s="8">
        <v>25</v>
      </c>
      <c r="F8" s="8">
        <v>0</v>
      </c>
      <c r="G8" s="38">
        <f t="shared" si="0"/>
        <v>861</v>
      </c>
      <c r="H8" s="45" t="s">
        <v>66</v>
      </c>
      <c r="J8" s="21"/>
    </row>
    <row r="9" spans="1:11" x14ac:dyDescent="0.25">
      <c r="A9" s="80" t="s">
        <v>3</v>
      </c>
      <c r="B9" s="24">
        <v>166</v>
      </c>
      <c r="C9" s="24">
        <v>44</v>
      </c>
      <c r="D9" s="24">
        <v>154</v>
      </c>
      <c r="E9" s="24">
        <v>0</v>
      </c>
      <c r="F9" s="24">
        <v>0</v>
      </c>
      <c r="G9" s="24">
        <f t="shared" si="0"/>
        <v>364</v>
      </c>
      <c r="H9" s="45" t="s">
        <v>67</v>
      </c>
      <c r="J9" s="22"/>
    </row>
    <row r="10" spans="1:11" x14ac:dyDescent="0.25">
      <c r="A10" s="81" t="s">
        <v>4</v>
      </c>
      <c r="B10" s="8">
        <v>157</v>
      </c>
      <c r="C10" s="8">
        <v>30</v>
      </c>
      <c r="D10" s="8">
        <v>21</v>
      </c>
      <c r="E10" s="8">
        <v>0</v>
      </c>
      <c r="F10" s="8">
        <v>0</v>
      </c>
      <c r="G10" s="38">
        <f t="shared" si="0"/>
        <v>208</v>
      </c>
      <c r="H10" s="45" t="s">
        <v>68</v>
      </c>
      <c r="I10" s="21"/>
    </row>
    <row r="11" spans="1:11" x14ac:dyDescent="0.25">
      <c r="A11" s="80" t="s">
        <v>7</v>
      </c>
      <c r="B11" s="24">
        <v>645</v>
      </c>
      <c r="C11" s="24">
        <v>165</v>
      </c>
      <c r="D11" s="24">
        <v>253</v>
      </c>
      <c r="E11" s="24">
        <v>24</v>
      </c>
      <c r="F11" s="24">
        <v>95</v>
      </c>
      <c r="G11" s="24">
        <f t="shared" si="0"/>
        <v>1182</v>
      </c>
      <c r="H11" s="45" t="s">
        <v>69</v>
      </c>
      <c r="I11" s="22"/>
    </row>
    <row r="12" spans="1:11" x14ac:dyDescent="0.25">
      <c r="A12" s="81" t="s">
        <v>8</v>
      </c>
      <c r="B12" s="8">
        <v>244</v>
      </c>
      <c r="C12" s="8">
        <v>95</v>
      </c>
      <c r="D12" s="8">
        <v>22</v>
      </c>
      <c r="E12" s="8">
        <v>0</v>
      </c>
      <c r="F12" s="8">
        <v>0</v>
      </c>
      <c r="G12" s="38">
        <f t="shared" si="0"/>
        <v>361</v>
      </c>
      <c r="H12" s="45" t="s">
        <v>70</v>
      </c>
      <c r="I12" s="21"/>
    </row>
    <row r="13" spans="1:11" x14ac:dyDescent="0.25">
      <c r="A13" s="80" t="s">
        <v>5</v>
      </c>
      <c r="B13" s="24">
        <v>846</v>
      </c>
      <c r="C13" s="24">
        <v>87</v>
      </c>
      <c r="D13" s="24">
        <v>7</v>
      </c>
      <c r="E13" s="24">
        <v>0</v>
      </c>
      <c r="F13" s="24">
        <v>0</v>
      </c>
      <c r="G13" s="24">
        <f t="shared" si="0"/>
        <v>940</v>
      </c>
      <c r="H13" s="45" t="s">
        <v>71</v>
      </c>
      <c r="I13" s="22"/>
    </row>
    <row r="14" spans="1:11" x14ac:dyDescent="0.25">
      <c r="A14" s="81" t="s">
        <v>6</v>
      </c>
      <c r="B14" s="8">
        <v>65</v>
      </c>
      <c r="C14" s="8">
        <v>34</v>
      </c>
      <c r="D14" s="8">
        <v>12</v>
      </c>
      <c r="E14" s="8">
        <v>0</v>
      </c>
      <c r="F14" s="8">
        <v>0</v>
      </c>
      <c r="G14" s="38">
        <f t="shared" si="0"/>
        <v>111</v>
      </c>
      <c r="H14" s="45" t="s">
        <v>72</v>
      </c>
      <c r="I14" s="21"/>
    </row>
    <row r="15" spans="1:11" x14ac:dyDescent="0.25">
      <c r="A15" s="80" t="s">
        <v>9</v>
      </c>
      <c r="B15" s="24">
        <v>15581</v>
      </c>
      <c r="C15" s="24">
        <v>1404</v>
      </c>
      <c r="D15" s="24">
        <v>408</v>
      </c>
      <c r="E15" s="24">
        <v>1</v>
      </c>
      <c r="F15" s="24">
        <v>75</v>
      </c>
      <c r="G15" s="24">
        <f t="shared" si="0"/>
        <v>17469</v>
      </c>
      <c r="H15" s="45" t="s">
        <v>73</v>
      </c>
      <c r="J15" s="22"/>
    </row>
    <row r="16" spans="1:11" x14ac:dyDescent="0.25">
      <c r="A16" s="81" t="s">
        <v>10</v>
      </c>
      <c r="B16" s="8">
        <v>240</v>
      </c>
      <c r="C16" s="8">
        <v>10</v>
      </c>
      <c r="D16" s="8">
        <v>6</v>
      </c>
      <c r="E16" s="8">
        <v>0</v>
      </c>
      <c r="F16" s="8">
        <v>0</v>
      </c>
      <c r="G16" s="38">
        <f t="shared" si="0"/>
        <v>256</v>
      </c>
      <c r="H16" s="45" t="s">
        <v>74</v>
      </c>
      <c r="J16" s="21"/>
    </row>
    <row r="17" spans="1:10" x14ac:dyDescent="0.25">
      <c r="A17" s="80" t="s">
        <v>33</v>
      </c>
      <c r="B17" s="24">
        <v>2503</v>
      </c>
      <c r="C17" s="24">
        <v>91</v>
      </c>
      <c r="D17" s="24">
        <v>73</v>
      </c>
      <c r="E17" s="24">
        <v>4</v>
      </c>
      <c r="F17" s="24">
        <v>4</v>
      </c>
      <c r="G17" s="24">
        <f t="shared" si="0"/>
        <v>2675</v>
      </c>
      <c r="H17" s="45" t="s">
        <v>75</v>
      </c>
      <c r="J17" s="22"/>
    </row>
    <row r="18" spans="1:10" x14ac:dyDescent="0.25">
      <c r="A18" s="81" t="s">
        <v>11</v>
      </c>
      <c r="B18" s="8">
        <v>2936</v>
      </c>
      <c r="C18" s="8">
        <v>50</v>
      </c>
      <c r="D18" s="8">
        <v>16</v>
      </c>
      <c r="E18" s="8">
        <v>0</v>
      </c>
      <c r="F18" s="8">
        <v>0</v>
      </c>
      <c r="G18" s="38">
        <f t="shared" si="0"/>
        <v>3002</v>
      </c>
      <c r="H18" s="45" t="s">
        <v>76</v>
      </c>
      <c r="J18" s="21"/>
    </row>
    <row r="19" spans="1:10" x14ac:dyDescent="0.25">
      <c r="A19" s="80" t="s">
        <v>12</v>
      </c>
      <c r="B19" s="24">
        <v>119</v>
      </c>
      <c r="C19" s="24">
        <v>125</v>
      </c>
      <c r="D19" s="24">
        <v>66</v>
      </c>
      <c r="E19" s="24">
        <v>0</v>
      </c>
      <c r="F19" s="24">
        <v>3</v>
      </c>
      <c r="G19" s="24">
        <f t="shared" si="0"/>
        <v>313</v>
      </c>
      <c r="H19" s="45" t="s">
        <v>77</v>
      </c>
      <c r="J19" s="22"/>
    </row>
    <row r="20" spans="1:10" x14ac:dyDescent="0.25">
      <c r="A20" s="81" t="s">
        <v>13</v>
      </c>
      <c r="B20" s="8">
        <v>984</v>
      </c>
      <c r="C20" s="8">
        <v>0</v>
      </c>
      <c r="D20" s="8">
        <v>0</v>
      </c>
      <c r="E20" s="8">
        <v>0</v>
      </c>
      <c r="F20" s="8">
        <v>0</v>
      </c>
      <c r="G20" s="38">
        <f t="shared" si="0"/>
        <v>984</v>
      </c>
      <c r="H20" s="45" t="s">
        <v>78</v>
      </c>
      <c r="J20" s="21"/>
    </row>
    <row r="21" spans="1:10" x14ac:dyDescent="0.25">
      <c r="A21" s="80" t="s">
        <v>14</v>
      </c>
      <c r="B21" s="24">
        <v>2037</v>
      </c>
      <c r="C21" s="24">
        <v>744</v>
      </c>
      <c r="D21" s="24">
        <v>207</v>
      </c>
      <c r="E21" s="24">
        <v>2</v>
      </c>
      <c r="F21" s="24">
        <v>8</v>
      </c>
      <c r="G21" s="24">
        <f t="shared" si="0"/>
        <v>2998</v>
      </c>
      <c r="H21" s="45" t="s">
        <v>79</v>
      </c>
      <c r="J21" s="22"/>
    </row>
    <row r="22" spans="1:10" x14ac:dyDescent="0.25">
      <c r="A22" s="81" t="s">
        <v>15</v>
      </c>
      <c r="B22" s="8">
        <v>1188</v>
      </c>
      <c r="C22" s="8">
        <v>94</v>
      </c>
      <c r="D22" s="8">
        <v>4</v>
      </c>
      <c r="E22" s="8">
        <v>0</v>
      </c>
      <c r="F22" s="8">
        <v>0</v>
      </c>
      <c r="G22" s="38">
        <f t="shared" si="0"/>
        <v>1286</v>
      </c>
      <c r="H22" s="45" t="s">
        <v>80</v>
      </c>
      <c r="J22" s="21"/>
    </row>
    <row r="23" spans="1:10" x14ac:dyDescent="0.25">
      <c r="A23" s="80" t="s">
        <v>16</v>
      </c>
      <c r="B23" s="24">
        <v>614</v>
      </c>
      <c r="C23" s="24">
        <v>13</v>
      </c>
      <c r="D23" s="24">
        <v>5</v>
      </c>
      <c r="E23" s="24">
        <v>3</v>
      </c>
      <c r="F23" s="24">
        <v>0</v>
      </c>
      <c r="G23" s="24">
        <f t="shared" si="0"/>
        <v>635</v>
      </c>
      <c r="H23" s="45" t="s">
        <v>81</v>
      </c>
      <c r="J23" s="22"/>
    </row>
    <row r="24" spans="1:10" x14ac:dyDescent="0.25">
      <c r="A24" s="81" t="s">
        <v>17</v>
      </c>
      <c r="B24" s="8">
        <v>248</v>
      </c>
      <c r="C24" s="8">
        <v>21</v>
      </c>
      <c r="D24" s="8">
        <v>0</v>
      </c>
      <c r="E24" s="8">
        <v>0</v>
      </c>
      <c r="F24" s="8">
        <v>0</v>
      </c>
      <c r="G24" s="38">
        <f t="shared" si="0"/>
        <v>269</v>
      </c>
      <c r="H24" s="45" t="s">
        <v>82</v>
      </c>
      <c r="J24" s="21"/>
    </row>
    <row r="25" spans="1:10" x14ac:dyDescent="0.25">
      <c r="A25" s="80" t="s">
        <v>18</v>
      </c>
      <c r="B25" s="24">
        <v>973</v>
      </c>
      <c r="C25" s="24">
        <v>699</v>
      </c>
      <c r="D25" s="24">
        <v>58</v>
      </c>
      <c r="E25" s="24">
        <v>0</v>
      </c>
      <c r="F25" s="24">
        <v>0</v>
      </c>
      <c r="G25" s="24">
        <f t="shared" si="0"/>
        <v>1730</v>
      </c>
      <c r="H25" s="45" t="s">
        <v>83</v>
      </c>
      <c r="J25" s="22"/>
    </row>
    <row r="26" spans="1:10" x14ac:dyDescent="0.25">
      <c r="A26" s="81" t="s">
        <v>19</v>
      </c>
      <c r="B26" s="8">
        <v>823</v>
      </c>
      <c r="C26" s="8">
        <v>40</v>
      </c>
      <c r="D26" s="8">
        <v>43</v>
      </c>
      <c r="E26" s="8">
        <v>0</v>
      </c>
      <c r="F26" s="8">
        <v>35</v>
      </c>
      <c r="G26" s="38">
        <f t="shared" si="0"/>
        <v>941</v>
      </c>
      <c r="H26" s="45" t="s">
        <v>84</v>
      </c>
      <c r="J26" s="21"/>
    </row>
    <row r="27" spans="1:10" x14ac:dyDescent="0.25">
      <c r="A27" s="80" t="s">
        <v>20</v>
      </c>
      <c r="B27" s="24">
        <v>1882</v>
      </c>
      <c r="C27" s="24">
        <v>48</v>
      </c>
      <c r="D27" s="24">
        <v>8</v>
      </c>
      <c r="E27" s="24">
        <v>0</v>
      </c>
      <c r="F27" s="24">
        <v>3</v>
      </c>
      <c r="G27" s="24">
        <f t="shared" si="0"/>
        <v>1941</v>
      </c>
      <c r="H27" s="45" t="s">
        <v>90</v>
      </c>
      <c r="J27" s="22"/>
    </row>
    <row r="28" spans="1:10" x14ac:dyDescent="0.25">
      <c r="A28" s="81" t="s">
        <v>21</v>
      </c>
      <c r="B28" s="8">
        <v>2948</v>
      </c>
      <c r="C28" s="8">
        <v>36</v>
      </c>
      <c r="D28" s="8">
        <v>4</v>
      </c>
      <c r="E28" s="8">
        <v>0</v>
      </c>
      <c r="F28" s="8">
        <v>0</v>
      </c>
      <c r="G28" s="38">
        <f t="shared" si="0"/>
        <v>2988</v>
      </c>
      <c r="H28" s="45" t="s">
        <v>85</v>
      </c>
      <c r="J28" s="21"/>
    </row>
    <row r="29" spans="1:10" x14ac:dyDescent="0.25">
      <c r="A29" s="80" t="s">
        <v>22</v>
      </c>
      <c r="B29" s="24">
        <v>15</v>
      </c>
      <c r="C29" s="24">
        <v>144</v>
      </c>
      <c r="D29" s="24">
        <v>236</v>
      </c>
      <c r="E29" s="24">
        <v>0</v>
      </c>
      <c r="F29" s="24">
        <v>11</v>
      </c>
      <c r="G29" s="24">
        <f t="shared" si="0"/>
        <v>406</v>
      </c>
      <c r="H29" s="45" t="s">
        <v>86</v>
      </c>
      <c r="J29" s="22"/>
    </row>
    <row r="30" spans="1:10" x14ac:dyDescent="0.25">
      <c r="A30" s="81" t="s">
        <v>23</v>
      </c>
      <c r="B30" s="8">
        <v>743</v>
      </c>
      <c r="C30" s="8">
        <v>23</v>
      </c>
      <c r="D30" s="8">
        <v>4</v>
      </c>
      <c r="E30" s="8">
        <v>0</v>
      </c>
      <c r="F30" s="8">
        <v>0</v>
      </c>
      <c r="G30" s="38">
        <f t="shared" si="0"/>
        <v>770</v>
      </c>
      <c r="H30" s="45" t="s">
        <v>87</v>
      </c>
      <c r="J30" s="21"/>
    </row>
    <row r="31" spans="1:10" x14ac:dyDescent="0.25">
      <c r="A31" s="80" t="s">
        <v>24</v>
      </c>
      <c r="B31" s="24">
        <v>795</v>
      </c>
      <c r="C31" s="24">
        <v>171</v>
      </c>
      <c r="D31" s="24">
        <v>37</v>
      </c>
      <c r="E31" s="24">
        <v>0</v>
      </c>
      <c r="F31" s="24">
        <v>0</v>
      </c>
      <c r="G31" s="24">
        <f t="shared" si="0"/>
        <v>1003</v>
      </c>
      <c r="H31" s="45" t="s">
        <v>88</v>
      </c>
      <c r="J31" s="22"/>
    </row>
    <row r="32" spans="1:10" x14ac:dyDescent="0.25">
      <c r="A32" s="81" t="s">
        <v>25</v>
      </c>
      <c r="B32" s="8">
        <v>534</v>
      </c>
      <c r="C32" s="8">
        <v>76</v>
      </c>
      <c r="D32" s="8">
        <v>33</v>
      </c>
      <c r="E32" s="8">
        <v>0</v>
      </c>
      <c r="F32" s="8">
        <v>0</v>
      </c>
      <c r="G32" s="38">
        <f t="shared" si="0"/>
        <v>643</v>
      </c>
      <c r="H32" s="45" t="s">
        <v>89</v>
      </c>
      <c r="J32" s="21"/>
    </row>
    <row r="33" spans="1:10" x14ac:dyDescent="0.25">
      <c r="A33" s="80" t="s">
        <v>26</v>
      </c>
      <c r="B33" s="24">
        <v>608</v>
      </c>
      <c r="C33" s="24">
        <v>58</v>
      </c>
      <c r="D33" s="24">
        <v>3</v>
      </c>
      <c r="E33" s="24">
        <v>0</v>
      </c>
      <c r="F33" s="24">
        <v>10</v>
      </c>
      <c r="G33" s="24">
        <f t="shared" si="0"/>
        <v>679</v>
      </c>
      <c r="H33" s="45" t="s">
        <v>91</v>
      </c>
      <c r="J33" s="22"/>
    </row>
    <row r="34" spans="1:10" x14ac:dyDescent="0.25">
      <c r="A34" s="81" t="s">
        <v>27</v>
      </c>
      <c r="B34" s="8">
        <v>831</v>
      </c>
      <c r="C34" s="8">
        <v>77</v>
      </c>
      <c r="D34" s="8">
        <v>7</v>
      </c>
      <c r="E34" s="8">
        <v>0</v>
      </c>
      <c r="F34" s="8">
        <v>0</v>
      </c>
      <c r="G34" s="38">
        <f t="shared" si="0"/>
        <v>915</v>
      </c>
      <c r="H34" s="45" t="s">
        <v>92</v>
      </c>
      <c r="J34" s="21"/>
    </row>
    <row r="35" spans="1:10" x14ac:dyDescent="0.25">
      <c r="A35" s="80" t="s">
        <v>28</v>
      </c>
      <c r="B35" s="24">
        <v>1087</v>
      </c>
      <c r="C35" s="24">
        <v>0</v>
      </c>
      <c r="D35" s="24">
        <v>0</v>
      </c>
      <c r="E35" s="24">
        <v>17</v>
      </c>
      <c r="F35" s="24">
        <v>2</v>
      </c>
      <c r="G35" s="24">
        <f t="shared" si="0"/>
        <v>1106</v>
      </c>
      <c r="H35" s="45" t="s">
        <v>93</v>
      </c>
      <c r="J35" s="22"/>
    </row>
    <row r="36" spans="1:10" x14ac:dyDescent="0.25">
      <c r="A36" s="81" t="s">
        <v>29</v>
      </c>
      <c r="B36" s="8">
        <v>2309</v>
      </c>
      <c r="C36" s="8">
        <v>70</v>
      </c>
      <c r="D36" s="8">
        <v>10</v>
      </c>
      <c r="E36" s="8">
        <v>0</v>
      </c>
      <c r="F36" s="8">
        <v>0</v>
      </c>
      <c r="G36" s="38">
        <f t="shared" si="0"/>
        <v>2389</v>
      </c>
      <c r="H36" s="45" t="s">
        <v>94</v>
      </c>
      <c r="J36" s="21"/>
    </row>
    <row r="37" spans="1:10" x14ac:dyDescent="0.25">
      <c r="A37" s="80" t="s">
        <v>30</v>
      </c>
      <c r="B37" s="24">
        <v>432</v>
      </c>
      <c r="C37" s="24">
        <v>65</v>
      </c>
      <c r="D37" s="24">
        <v>17</v>
      </c>
      <c r="E37" s="24">
        <v>0</v>
      </c>
      <c r="F37" s="24">
        <v>0</v>
      </c>
      <c r="G37" s="24">
        <f t="shared" si="0"/>
        <v>514</v>
      </c>
      <c r="H37" s="45" t="s">
        <v>95</v>
      </c>
      <c r="J37" s="22"/>
    </row>
    <row r="38" spans="1:10" x14ac:dyDescent="0.25">
      <c r="A38" s="81" t="s">
        <v>31</v>
      </c>
      <c r="B38" s="8">
        <v>107</v>
      </c>
      <c r="C38" s="8">
        <v>26</v>
      </c>
      <c r="D38" s="8">
        <v>6</v>
      </c>
      <c r="E38" s="8">
        <v>1</v>
      </c>
      <c r="F38" s="8">
        <v>0</v>
      </c>
      <c r="G38" s="38">
        <f t="shared" si="0"/>
        <v>140</v>
      </c>
      <c r="H38" s="45" t="s">
        <v>96</v>
      </c>
      <c r="J38" s="21"/>
    </row>
    <row r="39" spans="1:10" ht="8.25" customHeight="1" x14ac:dyDescent="0.25">
      <c r="B39" s="18"/>
      <c r="C39" s="18"/>
      <c r="D39" s="18"/>
      <c r="E39" s="18"/>
      <c r="F39" s="18"/>
      <c r="G39" s="21"/>
    </row>
    <row r="40" spans="1:10" ht="21.75" customHeight="1" x14ac:dyDescent="0.25">
      <c r="A40" s="3" t="s">
        <v>39</v>
      </c>
      <c r="B40" s="31">
        <f>SUM(B7:B38)</f>
        <v>43361</v>
      </c>
      <c r="C40" s="31">
        <f>SUM(C7:C38)</f>
        <v>4792</v>
      </c>
      <c r="D40" s="31">
        <f>SUM(D7:D38)</f>
        <v>1836</v>
      </c>
      <c r="E40" s="31">
        <f>SUM(E7:E38)</f>
        <v>77</v>
      </c>
      <c r="F40" s="31">
        <f>SUM(F7:F38)</f>
        <v>246</v>
      </c>
      <c r="G40" s="31">
        <f>B40+C40+D40+E40+F40</f>
        <v>50312</v>
      </c>
    </row>
    <row r="41" spans="1:10" x14ac:dyDescent="0.25">
      <c r="B41" s="46">
        <f>B40*100/$G$40</f>
        <v>86.184210526315795</v>
      </c>
      <c r="C41" s="46">
        <f t="shared" ref="C41:F41" si="1">C40*100/$G$40</f>
        <v>9.5245667037684854</v>
      </c>
      <c r="D41" s="46">
        <f t="shared" si="1"/>
        <v>3.6492288122117982</v>
      </c>
      <c r="E41" s="46">
        <f t="shared" si="1"/>
        <v>0.15304499920496104</v>
      </c>
      <c r="F41" s="46">
        <f t="shared" si="1"/>
        <v>0.48894895849896647</v>
      </c>
      <c r="G41" s="46">
        <f>SUM(B41:F41)</f>
        <v>100.00000000000001</v>
      </c>
    </row>
  </sheetData>
  <mergeCells count="2">
    <mergeCell ref="A2:K2"/>
    <mergeCell ref="A3:D3"/>
  </mergeCells>
  <phoneticPr fontId="0" type="noConversion"/>
  <printOptions horizontalCentered="1"/>
  <pageMargins left="0.39370078740157483" right="0.74803149606299213" top="0.59055118110236227" bottom="0.98425196850393704" header="0" footer="0"/>
  <pageSetup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zoomScaleNormal="100" workbookViewId="0">
      <selection activeCell="C61" sqref="C61"/>
    </sheetView>
  </sheetViews>
  <sheetFormatPr baseColWidth="10" defaultColWidth="11.42578125" defaultRowHeight="15" x14ac:dyDescent="0.25"/>
  <cols>
    <col min="1" max="1" width="22.42578125" style="5" customWidth="1"/>
    <col min="2" max="2" width="8.28515625" style="5" bestFit="1" customWidth="1"/>
    <col min="3" max="3" width="11.7109375" style="5" bestFit="1" customWidth="1"/>
    <col min="4" max="4" width="10" style="5" bestFit="1" customWidth="1"/>
    <col min="5" max="5" width="10" style="5" customWidth="1"/>
    <col min="6" max="6" width="9.5703125" style="5" customWidth="1"/>
    <col min="7" max="7" width="10.42578125" style="5" customWidth="1"/>
    <col min="8" max="8" width="9.7109375" style="5" customWidth="1"/>
    <col min="9" max="16384" width="11.42578125" style="5"/>
  </cols>
  <sheetData>
    <row r="2" spans="1:14" ht="21" customHeight="1" x14ac:dyDescent="0.25">
      <c r="A2" s="107" t="s">
        <v>135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21" customHeight="1" x14ac:dyDescent="0.25">
      <c r="A3" s="107" t="s">
        <v>136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5" spans="1:14" ht="26.25" customHeight="1" x14ac:dyDescent="0.25">
      <c r="A5" s="93" t="s">
        <v>108</v>
      </c>
      <c r="B5" s="30" t="s">
        <v>35</v>
      </c>
      <c r="C5" s="30" t="s">
        <v>51</v>
      </c>
      <c r="D5" s="30" t="s">
        <v>36</v>
      </c>
      <c r="E5" s="30" t="s">
        <v>52</v>
      </c>
      <c r="F5" s="30" t="s">
        <v>50</v>
      </c>
      <c r="G5" s="30" t="s">
        <v>32</v>
      </c>
      <c r="H5" s="30" t="s">
        <v>39</v>
      </c>
    </row>
    <row r="6" spans="1:14" ht="9" customHeight="1" x14ac:dyDescent="0.25">
      <c r="B6" s="9"/>
      <c r="C6" s="9"/>
      <c r="D6" s="9"/>
      <c r="E6" s="9"/>
      <c r="F6" s="9"/>
      <c r="G6" s="9"/>
      <c r="H6" s="9"/>
    </row>
    <row r="7" spans="1:14" x14ac:dyDescent="0.25">
      <c r="A7" s="80" t="s">
        <v>1</v>
      </c>
      <c r="B7" s="24">
        <v>0</v>
      </c>
      <c r="C7" s="24">
        <v>176</v>
      </c>
      <c r="D7" s="24">
        <v>0</v>
      </c>
      <c r="E7" s="24">
        <v>0</v>
      </c>
      <c r="F7" s="24">
        <v>0</v>
      </c>
      <c r="G7" s="24">
        <v>57</v>
      </c>
      <c r="H7" s="24">
        <f>SUM(B7:G7)</f>
        <v>233</v>
      </c>
      <c r="I7" s="45" t="s">
        <v>65</v>
      </c>
    </row>
    <row r="8" spans="1:14" x14ac:dyDescent="0.25">
      <c r="A8" s="81" t="s">
        <v>2</v>
      </c>
      <c r="B8" s="8">
        <v>19</v>
      </c>
      <c r="C8" s="8">
        <v>407</v>
      </c>
      <c r="D8" s="8">
        <v>0</v>
      </c>
      <c r="E8" s="8">
        <v>1</v>
      </c>
      <c r="F8" s="8">
        <v>101</v>
      </c>
      <c r="G8" s="8">
        <v>333</v>
      </c>
      <c r="H8" s="38">
        <f t="shared" ref="H8:H38" si="0">SUM(B8:G8)</f>
        <v>861</v>
      </c>
      <c r="I8" s="45" t="s">
        <v>66</v>
      </c>
    </row>
    <row r="9" spans="1:14" x14ac:dyDescent="0.25">
      <c r="A9" s="80" t="s">
        <v>3</v>
      </c>
      <c r="B9" s="24">
        <v>5</v>
      </c>
      <c r="C9" s="24">
        <v>156</v>
      </c>
      <c r="D9" s="24">
        <v>0</v>
      </c>
      <c r="E9" s="24">
        <v>0</v>
      </c>
      <c r="F9" s="24">
        <v>1</v>
      </c>
      <c r="G9" s="24">
        <v>202</v>
      </c>
      <c r="H9" s="24">
        <f t="shared" si="0"/>
        <v>364</v>
      </c>
      <c r="I9" s="45" t="s">
        <v>67</v>
      </c>
    </row>
    <row r="10" spans="1:14" x14ac:dyDescent="0.25">
      <c r="A10" s="81" t="s">
        <v>4</v>
      </c>
      <c r="B10" s="8">
        <v>0</v>
      </c>
      <c r="C10" s="8">
        <v>166</v>
      </c>
      <c r="D10" s="8">
        <v>0</v>
      </c>
      <c r="E10" s="8">
        <v>0</v>
      </c>
      <c r="F10" s="8">
        <v>0</v>
      </c>
      <c r="G10" s="8">
        <v>42</v>
      </c>
      <c r="H10" s="38">
        <f t="shared" si="0"/>
        <v>208</v>
      </c>
      <c r="I10" s="45" t="s">
        <v>68</v>
      </c>
    </row>
    <row r="11" spans="1:14" x14ac:dyDescent="0.25">
      <c r="A11" s="80" t="s">
        <v>7</v>
      </c>
      <c r="B11" s="24">
        <v>33</v>
      </c>
      <c r="C11" s="24">
        <v>921</v>
      </c>
      <c r="D11" s="24">
        <v>0</v>
      </c>
      <c r="E11" s="24">
        <v>4</v>
      </c>
      <c r="F11" s="24">
        <v>54</v>
      </c>
      <c r="G11" s="24">
        <v>170</v>
      </c>
      <c r="H11" s="24">
        <f t="shared" si="0"/>
        <v>1182</v>
      </c>
      <c r="I11" s="45" t="s">
        <v>69</v>
      </c>
    </row>
    <row r="12" spans="1:14" x14ac:dyDescent="0.25">
      <c r="A12" s="81" t="s">
        <v>8</v>
      </c>
      <c r="B12" s="8">
        <v>0</v>
      </c>
      <c r="C12" s="8">
        <v>134</v>
      </c>
      <c r="D12" s="8">
        <v>0</v>
      </c>
      <c r="E12" s="8">
        <v>0</v>
      </c>
      <c r="F12" s="8">
        <v>109</v>
      </c>
      <c r="G12" s="8">
        <v>118</v>
      </c>
      <c r="H12" s="38">
        <f t="shared" si="0"/>
        <v>361</v>
      </c>
      <c r="I12" s="45" t="s">
        <v>70</v>
      </c>
    </row>
    <row r="13" spans="1:14" x14ac:dyDescent="0.25">
      <c r="A13" s="80" t="s">
        <v>5</v>
      </c>
      <c r="B13" s="24">
        <v>0</v>
      </c>
      <c r="C13" s="24">
        <v>753</v>
      </c>
      <c r="D13" s="24">
        <v>0</v>
      </c>
      <c r="E13" s="24">
        <v>15</v>
      </c>
      <c r="F13" s="24">
        <v>78</v>
      </c>
      <c r="G13" s="24">
        <v>94</v>
      </c>
      <c r="H13" s="24">
        <f t="shared" si="0"/>
        <v>940</v>
      </c>
      <c r="I13" s="45" t="s">
        <v>71</v>
      </c>
    </row>
    <row r="14" spans="1:14" x14ac:dyDescent="0.25">
      <c r="A14" s="81" t="s">
        <v>6</v>
      </c>
      <c r="B14" s="8">
        <v>0</v>
      </c>
      <c r="C14" s="8">
        <v>65</v>
      </c>
      <c r="D14" s="8">
        <v>0</v>
      </c>
      <c r="E14" s="8">
        <v>0</v>
      </c>
      <c r="F14" s="8">
        <v>0</v>
      </c>
      <c r="G14" s="8">
        <v>46</v>
      </c>
      <c r="H14" s="38">
        <f t="shared" si="0"/>
        <v>111</v>
      </c>
      <c r="I14" s="45" t="s">
        <v>72</v>
      </c>
    </row>
    <row r="15" spans="1:14" x14ac:dyDescent="0.25">
      <c r="A15" s="80" t="s">
        <v>9</v>
      </c>
      <c r="B15" s="24">
        <v>1032</v>
      </c>
      <c r="C15" s="24">
        <v>9085</v>
      </c>
      <c r="D15" s="24">
        <v>339</v>
      </c>
      <c r="E15" s="24">
        <v>26</v>
      </c>
      <c r="F15" s="24">
        <v>5169</v>
      </c>
      <c r="G15" s="24">
        <v>1818</v>
      </c>
      <c r="H15" s="24">
        <f t="shared" si="0"/>
        <v>17469</v>
      </c>
      <c r="I15" s="45" t="s">
        <v>73</v>
      </c>
    </row>
    <row r="16" spans="1:14" x14ac:dyDescent="0.25">
      <c r="A16" s="81" t="s">
        <v>10</v>
      </c>
      <c r="B16" s="8">
        <v>0</v>
      </c>
      <c r="C16" s="8">
        <v>239</v>
      </c>
      <c r="D16" s="8">
        <v>0</v>
      </c>
      <c r="E16" s="8">
        <v>1</v>
      </c>
      <c r="F16" s="8">
        <v>0</v>
      </c>
      <c r="G16" s="8">
        <v>16</v>
      </c>
      <c r="H16" s="38">
        <f t="shared" si="0"/>
        <v>256</v>
      </c>
      <c r="I16" s="45" t="s">
        <v>74</v>
      </c>
    </row>
    <row r="17" spans="1:9" x14ac:dyDescent="0.25">
      <c r="A17" s="80" t="s">
        <v>33</v>
      </c>
      <c r="B17" s="24">
        <v>63</v>
      </c>
      <c r="C17" s="24">
        <v>2338</v>
      </c>
      <c r="D17" s="24">
        <v>0</v>
      </c>
      <c r="E17" s="24">
        <v>0</v>
      </c>
      <c r="F17" s="24">
        <v>105</v>
      </c>
      <c r="G17" s="24">
        <v>169</v>
      </c>
      <c r="H17" s="24">
        <f t="shared" si="0"/>
        <v>2675</v>
      </c>
      <c r="I17" s="45" t="s">
        <v>75</v>
      </c>
    </row>
    <row r="18" spans="1:9" x14ac:dyDescent="0.25">
      <c r="A18" s="81" t="s">
        <v>11</v>
      </c>
      <c r="B18" s="8">
        <v>0</v>
      </c>
      <c r="C18" s="8">
        <v>1823</v>
      </c>
      <c r="D18" s="8">
        <v>0</v>
      </c>
      <c r="E18" s="8">
        <v>4</v>
      </c>
      <c r="F18" s="8">
        <v>1071</v>
      </c>
      <c r="G18" s="8">
        <v>104</v>
      </c>
      <c r="H18" s="38">
        <f t="shared" si="0"/>
        <v>3002</v>
      </c>
      <c r="I18" s="45" t="s">
        <v>76</v>
      </c>
    </row>
    <row r="19" spans="1:9" x14ac:dyDescent="0.25">
      <c r="A19" s="80" t="s">
        <v>12</v>
      </c>
      <c r="B19" s="24">
        <v>0</v>
      </c>
      <c r="C19" s="24">
        <v>114</v>
      </c>
      <c r="D19" s="24">
        <v>0</v>
      </c>
      <c r="E19" s="24">
        <v>11</v>
      </c>
      <c r="F19" s="24">
        <v>0</v>
      </c>
      <c r="G19" s="24">
        <v>188</v>
      </c>
      <c r="H19" s="24">
        <f t="shared" si="0"/>
        <v>313</v>
      </c>
      <c r="I19" s="45" t="s">
        <v>77</v>
      </c>
    </row>
    <row r="20" spans="1:9" x14ac:dyDescent="0.25">
      <c r="A20" s="81" t="s">
        <v>13</v>
      </c>
      <c r="B20" s="8">
        <v>0</v>
      </c>
      <c r="C20" s="8">
        <v>900</v>
      </c>
      <c r="D20" s="8">
        <v>0</v>
      </c>
      <c r="E20" s="8">
        <v>2</v>
      </c>
      <c r="F20" s="8">
        <v>82</v>
      </c>
      <c r="G20" s="8">
        <v>0</v>
      </c>
      <c r="H20" s="38">
        <f t="shared" si="0"/>
        <v>984</v>
      </c>
      <c r="I20" s="45" t="s">
        <v>78</v>
      </c>
    </row>
    <row r="21" spans="1:9" x14ac:dyDescent="0.25">
      <c r="A21" s="80" t="s">
        <v>14</v>
      </c>
      <c r="B21" s="24">
        <v>2</v>
      </c>
      <c r="C21" s="24">
        <v>1766</v>
      </c>
      <c r="D21" s="24">
        <v>0</v>
      </c>
      <c r="E21" s="24">
        <v>3</v>
      </c>
      <c r="F21" s="24">
        <v>271</v>
      </c>
      <c r="G21" s="24">
        <v>956</v>
      </c>
      <c r="H21" s="24">
        <f t="shared" si="0"/>
        <v>2998</v>
      </c>
      <c r="I21" s="45" t="s">
        <v>79</v>
      </c>
    </row>
    <row r="22" spans="1:9" x14ac:dyDescent="0.25">
      <c r="A22" s="81" t="s">
        <v>15</v>
      </c>
      <c r="B22" s="8">
        <v>65</v>
      </c>
      <c r="C22" s="8">
        <v>1065</v>
      </c>
      <c r="D22" s="8">
        <v>10</v>
      </c>
      <c r="E22" s="8">
        <v>22</v>
      </c>
      <c r="F22" s="8">
        <v>26</v>
      </c>
      <c r="G22" s="8">
        <v>98</v>
      </c>
      <c r="H22" s="38">
        <f t="shared" si="0"/>
        <v>1286</v>
      </c>
      <c r="I22" s="45" t="s">
        <v>80</v>
      </c>
    </row>
    <row r="23" spans="1:9" x14ac:dyDescent="0.25">
      <c r="A23" s="80" t="s">
        <v>16</v>
      </c>
      <c r="B23" s="24">
        <v>0</v>
      </c>
      <c r="C23" s="24">
        <v>493</v>
      </c>
      <c r="D23" s="24">
        <v>0</v>
      </c>
      <c r="E23" s="24">
        <v>0</v>
      </c>
      <c r="F23" s="24">
        <v>124</v>
      </c>
      <c r="G23" s="24">
        <v>18</v>
      </c>
      <c r="H23" s="24">
        <f t="shared" si="0"/>
        <v>635</v>
      </c>
      <c r="I23" s="45" t="s">
        <v>81</v>
      </c>
    </row>
    <row r="24" spans="1:9" x14ac:dyDescent="0.25">
      <c r="A24" s="81" t="s">
        <v>17</v>
      </c>
      <c r="B24" s="8">
        <v>0</v>
      </c>
      <c r="C24" s="8">
        <v>247</v>
      </c>
      <c r="D24" s="8">
        <v>0</v>
      </c>
      <c r="E24" s="8">
        <v>1</v>
      </c>
      <c r="F24" s="8">
        <v>0</v>
      </c>
      <c r="G24" s="8">
        <v>21</v>
      </c>
      <c r="H24" s="38">
        <f t="shared" si="0"/>
        <v>269</v>
      </c>
      <c r="I24" s="45" t="s">
        <v>82</v>
      </c>
    </row>
    <row r="25" spans="1:9" x14ac:dyDescent="0.25">
      <c r="A25" s="80" t="s">
        <v>18</v>
      </c>
      <c r="B25" s="24">
        <v>31</v>
      </c>
      <c r="C25" s="24">
        <v>412</v>
      </c>
      <c r="D25" s="24">
        <v>3</v>
      </c>
      <c r="E25" s="24">
        <v>3</v>
      </c>
      <c r="F25" s="24">
        <v>515</v>
      </c>
      <c r="G25" s="24">
        <v>766</v>
      </c>
      <c r="H25" s="24">
        <f t="shared" si="0"/>
        <v>1730</v>
      </c>
      <c r="I25" s="45" t="s">
        <v>83</v>
      </c>
    </row>
    <row r="26" spans="1:9" x14ac:dyDescent="0.25">
      <c r="A26" s="81" t="s">
        <v>19</v>
      </c>
      <c r="B26" s="8">
        <v>0</v>
      </c>
      <c r="C26" s="8">
        <v>825</v>
      </c>
      <c r="D26" s="8">
        <v>0</v>
      </c>
      <c r="E26" s="8">
        <v>1</v>
      </c>
      <c r="F26" s="8">
        <v>32</v>
      </c>
      <c r="G26" s="8">
        <v>83</v>
      </c>
      <c r="H26" s="38">
        <f t="shared" si="0"/>
        <v>941</v>
      </c>
      <c r="I26" s="45" t="s">
        <v>84</v>
      </c>
    </row>
    <row r="27" spans="1:9" x14ac:dyDescent="0.25">
      <c r="A27" s="80" t="s">
        <v>20</v>
      </c>
      <c r="B27" s="24">
        <v>33</v>
      </c>
      <c r="C27" s="24">
        <v>1736</v>
      </c>
      <c r="D27" s="24">
        <v>0</v>
      </c>
      <c r="E27" s="24">
        <v>0</v>
      </c>
      <c r="F27" s="24">
        <v>90</v>
      </c>
      <c r="G27" s="24">
        <v>82</v>
      </c>
      <c r="H27" s="24">
        <f t="shared" si="0"/>
        <v>1941</v>
      </c>
      <c r="I27" s="45" t="s">
        <v>90</v>
      </c>
    </row>
    <row r="28" spans="1:9" x14ac:dyDescent="0.25">
      <c r="A28" s="81" t="s">
        <v>21</v>
      </c>
      <c r="B28" s="8">
        <v>33</v>
      </c>
      <c r="C28" s="8">
        <v>787</v>
      </c>
      <c r="D28" s="8">
        <v>71</v>
      </c>
      <c r="E28" s="8">
        <v>2</v>
      </c>
      <c r="F28" s="8">
        <v>2055</v>
      </c>
      <c r="G28" s="8">
        <v>40</v>
      </c>
      <c r="H28" s="38">
        <f t="shared" si="0"/>
        <v>2988</v>
      </c>
      <c r="I28" s="45" t="s">
        <v>85</v>
      </c>
    </row>
    <row r="29" spans="1:9" x14ac:dyDescent="0.25">
      <c r="A29" s="80" t="s">
        <v>22</v>
      </c>
      <c r="B29" s="24">
        <v>0</v>
      </c>
      <c r="C29" s="24">
        <v>15</v>
      </c>
      <c r="D29" s="24">
        <v>0</v>
      </c>
      <c r="E29" s="24">
        <v>1</v>
      </c>
      <c r="F29" s="24">
        <v>6</v>
      </c>
      <c r="G29" s="24">
        <v>384</v>
      </c>
      <c r="H29" s="24">
        <f t="shared" si="0"/>
        <v>406</v>
      </c>
      <c r="I29" s="45" t="s">
        <v>86</v>
      </c>
    </row>
    <row r="30" spans="1:9" x14ac:dyDescent="0.25">
      <c r="A30" s="81" t="s">
        <v>23</v>
      </c>
      <c r="B30" s="8">
        <v>3</v>
      </c>
      <c r="C30" s="8">
        <v>593</v>
      </c>
      <c r="D30" s="8">
        <v>7</v>
      </c>
      <c r="E30" s="8">
        <v>9</v>
      </c>
      <c r="F30" s="8">
        <v>131</v>
      </c>
      <c r="G30" s="8">
        <v>27</v>
      </c>
      <c r="H30" s="38">
        <f t="shared" si="0"/>
        <v>770</v>
      </c>
      <c r="I30" s="45" t="s">
        <v>87</v>
      </c>
    </row>
    <row r="31" spans="1:9" x14ac:dyDescent="0.25">
      <c r="A31" s="80" t="s">
        <v>24</v>
      </c>
      <c r="B31" s="24">
        <v>0</v>
      </c>
      <c r="C31" s="24">
        <v>771</v>
      </c>
      <c r="D31" s="24">
        <v>0</v>
      </c>
      <c r="E31" s="24">
        <v>9</v>
      </c>
      <c r="F31" s="24">
        <v>15</v>
      </c>
      <c r="G31" s="24">
        <v>208</v>
      </c>
      <c r="H31" s="24">
        <f t="shared" si="0"/>
        <v>1003</v>
      </c>
      <c r="I31" s="45" t="s">
        <v>88</v>
      </c>
    </row>
    <row r="32" spans="1:9" x14ac:dyDescent="0.25">
      <c r="A32" s="81" t="s">
        <v>25</v>
      </c>
      <c r="B32" s="8">
        <v>0</v>
      </c>
      <c r="C32" s="8">
        <v>401</v>
      </c>
      <c r="D32" s="8">
        <v>0</v>
      </c>
      <c r="E32" s="8">
        <v>3</v>
      </c>
      <c r="F32" s="8">
        <v>122</v>
      </c>
      <c r="G32" s="8">
        <v>117</v>
      </c>
      <c r="H32" s="38">
        <f t="shared" si="0"/>
        <v>643</v>
      </c>
      <c r="I32" s="45" t="s">
        <v>89</v>
      </c>
    </row>
    <row r="33" spans="1:9" x14ac:dyDescent="0.25">
      <c r="A33" s="80" t="s">
        <v>26</v>
      </c>
      <c r="B33" s="24">
        <v>0</v>
      </c>
      <c r="C33" s="24">
        <v>614</v>
      </c>
      <c r="D33" s="24">
        <v>0</v>
      </c>
      <c r="E33" s="24">
        <v>3</v>
      </c>
      <c r="F33" s="24">
        <v>1</v>
      </c>
      <c r="G33" s="24">
        <v>61</v>
      </c>
      <c r="H33" s="24">
        <f t="shared" si="0"/>
        <v>679</v>
      </c>
      <c r="I33" s="45" t="s">
        <v>91</v>
      </c>
    </row>
    <row r="34" spans="1:9" x14ac:dyDescent="0.25">
      <c r="A34" s="81" t="s">
        <v>27</v>
      </c>
      <c r="B34" s="8">
        <v>0</v>
      </c>
      <c r="C34" s="8">
        <v>188</v>
      </c>
      <c r="D34" s="8">
        <v>2</v>
      </c>
      <c r="E34" s="8">
        <v>11</v>
      </c>
      <c r="F34" s="8">
        <v>630</v>
      </c>
      <c r="G34" s="8">
        <v>84</v>
      </c>
      <c r="H34" s="38">
        <f t="shared" si="0"/>
        <v>915</v>
      </c>
      <c r="I34" s="45" t="s">
        <v>92</v>
      </c>
    </row>
    <row r="35" spans="1:9" x14ac:dyDescent="0.25">
      <c r="A35" s="80" t="s">
        <v>28</v>
      </c>
      <c r="B35" s="24">
        <v>0</v>
      </c>
      <c r="C35" s="24">
        <v>788</v>
      </c>
      <c r="D35" s="24">
        <v>0</v>
      </c>
      <c r="E35" s="24">
        <v>1</v>
      </c>
      <c r="F35" s="24">
        <v>317</v>
      </c>
      <c r="G35" s="24">
        <v>0</v>
      </c>
      <c r="H35" s="24">
        <f t="shared" si="0"/>
        <v>1106</v>
      </c>
      <c r="I35" s="45" t="s">
        <v>93</v>
      </c>
    </row>
    <row r="36" spans="1:9" x14ac:dyDescent="0.25">
      <c r="A36" s="81" t="s">
        <v>29</v>
      </c>
      <c r="B36" s="8">
        <v>0</v>
      </c>
      <c r="C36" s="8">
        <v>2273</v>
      </c>
      <c r="D36" s="8">
        <v>0</v>
      </c>
      <c r="E36" s="8">
        <v>4</v>
      </c>
      <c r="F36" s="8">
        <v>32</v>
      </c>
      <c r="G36" s="8">
        <v>80</v>
      </c>
      <c r="H36" s="38">
        <f t="shared" si="0"/>
        <v>2389</v>
      </c>
      <c r="I36" s="45" t="s">
        <v>94</v>
      </c>
    </row>
    <row r="37" spans="1:9" x14ac:dyDescent="0.25">
      <c r="A37" s="80" t="s">
        <v>30</v>
      </c>
      <c r="B37" s="24">
        <v>7</v>
      </c>
      <c r="C37" s="24">
        <v>404</v>
      </c>
      <c r="D37" s="24">
        <v>0</v>
      </c>
      <c r="E37" s="24">
        <v>0</v>
      </c>
      <c r="F37" s="24">
        <v>21</v>
      </c>
      <c r="G37" s="24">
        <v>82</v>
      </c>
      <c r="H37" s="24">
        <f t="shared" si="0"/>
        <v>514</v>
      </c>
      <c r="I37" s="45" t="s">
        <v>95</v>
      </c>
    </row>
    <row r="38" spans="1:9" x14ac:dyDescent="0.25">
      <c r="A38" s="81" t="s">
        <v>31</v>
      </c>
      <c r="B38" s="8">
        <v>0</v>
      </c>
      <c r="C38" s="8">
        <v>108</v>
      </c>
      <c r="D38" s="8">
        <v>0</v>
      </c>
      <c r="E38" s="8">
        <v>0</v>
      </c>
      <c r="F38" s="8">
        <v>0</v>
      </c>
      <c r="G38" s="8">
        <v>32</v>
      </c>
      <c r="H38" s="38">
        <f t="shared" si="0"/>
        <v>140</v>
      </c>
      <c r="I38" s="45" t="s">
        <v>96</v>
      </c>
    </row>
    <row r="39" spans="1:9" ht="10.5" customHeight="1" x14ac:dyDescent="0.25">
      <c r="B39" s="9"/>
      <c r="C39" s="9"/>
      <c r="D39" s="9"/>
      <c r="E39" s="9"/>
      <c r="F39" s="9"/>
      <c r="G39" s="9"/>
      <c r="H39" s="9"/>
    </row>
    <row r="40" spans="1:9" ht="19.5" customHeight="1" x14ac:dyDescent="0.25">
      <c r="A40" s="1" t="s">
        <v>39</v>
      </c>
      <c r="B40" s="31">
        <f t="shared" ref="B40:H40" si="1">SUM(B7:B38)</f>
        <v>1326</v>
      </c>
      <c r="C40" s="31">
        <f t="shared" si="1"/>
        <v>30763</v>
      </c>
      <c r="D40" s="31">
        <f t="shared" si="1"/>
        <v>432</v>
      </c>
      <c r="E40" s="31">
        <f t="shared" si="1"/>
        <v>137</v>
      </c>
      <c r="F40" s="31">
        <f t="shared" si="1"/>
        <v>11158</v>
      </c>
      <c r="G40" s="31">
        <f t="shared" si="1"/>
        <v>6496</v>
      </c>
      <c r="H40" s="31">
        <f t="shared" si="1"/>
        <v>50312</v>
      </c>
    </row>
    <row r="41" spans="1:9" x14ac:dyDescent="0.25">
      <c r="B41" s="46">
        <f>B40*100/$H$40</f>
        <v>2.6355541421529654</v>
      </c>
      <c r="C41" s="46">
        <f t="shared" ref="C41:G41" si="2">C40*100/$H$40</f>
        <v>61.144458578470342</v>
      </c>
      <c r="D41" s="46">
        <f t="shared" si="2"/>
        <v>0.8586420734615996</v>
      </c>
      <c r="E41" s="46">
        <f t="shared" si="2"/>
        <v>0.27230084274129435</v>
      </c>
      <c r="F41" s="46">
        <f t="shared" si="2"/>
        <v>22.177611702973447</v>
      </c>
      <c r="G41" s="46">
        <f t="shared" si="2"/>
        <v>12.911432660200349</v>
      </c>
      <c r="H41" s="45">
        <f>SUM(B41:G41)</f>
        <v>99.999999999999986</v>
      </c>
    </row>
  </sheetData>
  <mergeCells count="2">
    <mergeCell ref="A2:N2"/>
    <mergeCell ref="A3:N3"/>
  </mergeCells>
  <phoneticPr fontId="0" type="noConversion"/>
  <printOptions horizontalCentered="1"/>
  <pageMargins left="0.39370078740157483" right="0.74803149606299213" top="0.47244094488188981" bottom="0.98425196850393704" header="0" footer="0"/>
  <pageSetup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zoomScaleNormal="100" workbookViewId="0">
      <selection activeCell="G54" sqref="G54"/>
    </sheetView>
  </sheetViews>
  <sheetFormatPr baseColWidth="10" defaultColWidth="11.42578125" defaultRowHeight="15" x14ac:dyDescent="0.25"/>
  <cols>
    <col min="1" max="1" width="18.5703125" style="5" customWidth="1"/>
    <col min="2" max="2" width="14.85546875" style="5" customWidth="1"/>
    <col min="3" max="3" width="12.5703125" style="5" customWidth="1"/>
    <col min="4" max="4" width="8.5703125" style="5" customWidth="1"/>
    <col min="5" max="5" width="9.28515625" style="5" customWidth="1"/>
    <col min="6" max="6" width="9.42578125" style="5" customWidth="1"/>
    <col min="7" max="7" width="10.7109375" style="5" customWidth="1"/>
    <col min="8" max="8" width="10.42578125" style="5" customWidth="1"/>
    <col min="9" max="16384" width="11.42578125" style="5"/>
  </cols>
  <sheetData>
    <row r="2" spans="1:8" ht="17.25" x14ac:dyDescent="0.3">
      <c r="A2" s="58" t="s">
        <v>114</v>
      </c>
      <c r="B2" s="58"/>
      <c r="C2" s="58"/>
      <c r="D2" s="58"/>
      <c r="E2" s="58"/>
      <c r="F2" s="58"/>
      <c r="G2" s="58"/>
      <c r="H2" s="58"/>
    </row>
    <row r="3" spans="1:8" ht="17.25" x14ac:dyDescent="0.3">
      <c r="A3" s="104" t="s">
        <v>126</v>
      </c>
      <c r="B3" s="104"/>
      <c r="C3" s="104"/>
      <c r="D3" s="104"/>
      <c r="E3" s="104"/>
      <c r="F3" s="104"/>
      <c r="G3" s="104"/>
      <c r="H3" s="58"/>
    </row>
    <row r="5" spans="1:8" ht="15.75" customHeight="1" x14ac:dyDescent="0.25">
      <c r="A5" s="109" t="s">
        <v>108</v>
      </c>
      <c r="B5" s="110" t="s">
        <v>110</v>
      </c>
      <c r="C5" s="110" t="s">
        <v>111</v>
      </c>
      <c r="D5" s="109" t="s">
        <v>39</v>
      </c>
    </row>
    <row r="6" spans="1:8" ht="16.5" customHeight="1" x14ac:dyDescent="0.25">
      <c r="A6" s="109"/>
      <c r="B6" s="110"/>
      <c r="C6" s="110"/>
      <c r="D6" s="109"/>
    </row>
    <row r="7" spans="1:8" ht="9.75" customHeight="1" x14ac:dyDescent="0.25"/>
    <row r="8" spans="1:8" x14ac:dyDescent="0.25">
      <c r="A8" s="80" t="s">
        <v>1</v>
      </c>
      <c r="B8" s="24">
        <v>1</v>
      </c>
      <c r="C8" s="24">
        <v>232</v>
      </c>
      <c r="D8" s="24">
        <f>SUM(B8:C8)</f>
        <v>233</v>
      </c>
      <c r="E8" s="45" t="s">
        <v>65</v>
      </c>
    </row>
    <row r="9" spans="1:8" x14ac:dyDescent="0.25">
      <c r="A9" s="81" t="s">
        <v>2</v>
      </c>
      <c r="B9" s="8">
        <v>46</v>
      </c>
      <c r="C9" s="8">
        <v>815</v>
      </c>
      <c r="D9" s="8">
        <f t="shared" ref="D9:D23" si="0">SUM(B9:C9)</f>
        <v>861</v>
      </c>
      <c r="E9" s="45" t="s">
        <v>66</v>
      </c>
    </row>
    <row r="10" spans="1:8" x14ac:dyDescent="0.25">
      <c r="A10" s="80" t="s">
        <v>3</v>
      </c>
      <c r="B10" s="24">
        <v>0</v>
      </c>
      <c r="C10" s="24">
        <v>364</v>
      </c>
      <c r="D10" s="24">
        <f t="shared" si="0"/>
        <v>364</v>
      </c>
      <c r="E10" s="45" t="s">
        <v>67</v>
      </c>
    </row>
    <row r="11" spans="1:8" x14ac:dyDescent="0.25">
      <c r="A11" s="81" t="s">
        <v>4</v>
      </c>
      <c r="B11" s="8">
        <v>63</v>
      </c>
      <c r="C11" s="8">
        <v>145</v>
      </c>
      <c r="D11" s="8">
        <f t="shared" si="0"/>
        <v>208</v>
      </c>
      <c r="E11" s="45" t="s">
        <v>68</v>
      </c>
    </row>
    <row r="12" spans="1:8" x14ac:dyDescent="0.25">
      <c r="A12" s="80" t="s">
        <v>7</v>
      </c>
      <c r="B12" s="24">
        <v>153</v>
      </c>
      <c r="C12" s="24">
        <v>1029</v>
      </c>
      <c r="D12" s="24">
        <f t="shared" si="0"/>
        <v>1182</v>
      </c>
      <c r="E12" s="45" t="s">
        <v>69</v>
      </c>
    </row>
    <row r="13" spans="1:8" x14ac:dyDescent="0.25">
      <c r="A13" s="81" t="s">
        <v>8</v>
      </c>
      <c r="B13" s="8">
        <v>9</v>
      </c>
      <c r="C13" s="8">
        <v>352</v>
      </c>
      <c r="D13" s="8">
        <f t="shared" si="0"/>
        <v>361</v>
      </c>
      <c r="E13" s="45" t="s">
        <v>70</v>
      </c>
    </row>
    <row r="14" spans="1:8" x14ac:dyDescent="0.25">
      <c r="A14" s="80" t="s">
        <v>5</v>
      </c>
      <c r="B14" s="24">
        <v>70</v>
      </c>
      <c r="C14" s="24">
        <v>870</v>
      </c>
      <c r="D14" s="24">
        <f t="shared" si="0"/>
        <v>940</v>
      </c>
      <c r="E14" s="45" t="s">
        <v>71</v>
      </c>
    </row>
    <row r="15" spans="1:8" x14ac:dyDescent="0.25">
      <c r="A15" s="81" t="s">
        <v>6</v>
      </c>
      <c r="B15" s="8">
        <v>2</v>
      </c>
      <c r="C15" s="8">
        <v>109</v>
      </c>
      <c r="D15" s="8">
        <f t="shared" si="0"/>
        <v>111</v>
      </c>
      <c r="E15" s="45" t="s">
        <v>72</v>
      </c>
    </row>
    <row r="16" spans="1:8" x14ac:dyDescent="0.25">
      <c r="A16" s="80" t="s">
        <v>9</v>
      </c>
      <c r="B16" s="24">
        <v>1350</v>
      </c>
      <c r="C16" s="24">
        <v>16119</v>
      </c>
      <c r="D16" s="24">
        <f t="shared" si="0"/>
        <v>17469</v>
      </c>
      <c r="E16" s="45" t="s">
        <v>73</v>
      </c>
    </row>
    <row r="17" spans="1:5" x14ac:dyDescent="0.25">
      <c r="A17" s="81" t="s">
        <v>10</v>
      </c>
      <c r="B17" s="8">
        <v>11</v>
      </c>
      <c r="C17" s="8">
        <v>245</v>
      </c>
      <c r="D17" s="8">
        <f t="shared" si="0"/>
        <v>256</v>
      </c>
      <c r="E17" s="45" t="s">
        <v>74</v>
      </c>
    </row>
    <row r="18" spans="1:5" x14ac:dyDescent="0.25">
      <c r="A18" s="80" t="s">
        <v>33</v>
      </c>
      <c r="B18" s="24">
        <v>4</v>
      </c>
      <c r="C18" s="24">
        <v>2671</v>
      </c>
      <c r="D18" s="24">
        <f t="shared" si="0"/>
        <v>2675</v>
      </c>
      <c r="E18" s="45" t="s">
        <v>75</v>
      </c>
    </row>
    <row r="19" spans="1:5" x14ac:dyDescent="0.25">
      <c r="A19" s="81" t="s">
        <v>11</v>
      </c>
      <c r="B19" s="8">
        <v>38</v>
      </c>
      <c r="C19" s="8">
        <v>2964</v>
      </c>
      <c r="D19" s="8">
        <f t="shared" si="0"/>
        <v>3002</v>
      </c>
      <c r="E19" s="45" t="s">
        <v>76</v>
      </c>
    </row>
    <row r="20" spans="1:5" x14ac:dyDescent="0.25">
      <c r="A20" s="80" t="s">
        <v>12</v>
      </c>
      <c r="B20" s="24">
        <v>28</v>
      </c>
      <c r="C20" s="24">
        <v>285</v>
      </c>
      <c r="D20" s="24">
        <f t="shared" si="0"/>
        <v>313</v>
      </c>
      <c r="E20" s="45" t="s">
        <v>77</v>
      </c>
    </row>
    <row r="21" spans="1:5" x14ac:dyDescent="0.25">
      <c r="A21" s="81" t="s">
        <v>13</v>
      </c>
      <c r="B21" s="8">
        <v>13</v>
      </c>
      <c r="C21" s="8">
        <v>971</v>
      </c>
      <c r="D21" s="8">
        <f t="shared" si="0"/>
        <v>984</v>
      </c>
      <c r="E21" s="45" t="s">
        <v>78</v>
      </c>
    </row>
    <row r="22" spans="1:5" x14ac:dyDescent="0.25">
      <c r="A22" s="80" t="s">
        <v>14</v>
      </c>
      <c r="B22" s="24">
        <v>126</v>
      </c>
      <c r="C22" s="24">
        <v>2872</v>
      </c>
      <c r="D22" s="24">
        <f t="shared" si="0"/>
        <v>2998</v>
      </c>
      <c r="E22" s="45" t="s">
        <v>79</v>
      </c>
    </row>
    <row r="23" spans="1:5" x14ac:dyDescent="0.25">
      <c r="A23" s="81" t="s">
        <v>15</v>
      </c>
      <c r="B23" s="8">
        <v>205</v>
      </c>
      <c r="C23" s="8">
        <v>1081</v>
      </c>
      <c r="D23" s="8">
        <f t="shared" si="0"/>
        <v>1286</v>
      </c>
      <c r="E23" s="45" t="s">
        <v>80</v>
      </c>
    </row>
    <row r="24" spans="1:5" ht="15" customHeight="1" x14ac:dyDescent="0.25">
      <c r="A24" s="90" t="s">
        <v>16</v>
      </c>
      <c r="B24" s="24">
        <v>4</v>
      </c>
      <c r="C24" s="24">
        <v>631</v>
      </c>
      <c r="D24" s="24">
        <f>SUM(B24:C24)</f>
        <v>635</v>
      </c>
      <c r="E24" s="45" t="s">
        <v>81</v>
      </c>
    </row>
    <row r="25" spans="1:5" ht="12" customHeight="1" x14ac:dyDescent="0.25">
      <c r="A25" s="85" t="s">
        <v>17</v>
      </c>
      <c r="B25" s="8">
        <v>0</v>
      </c>
      <c r="C25" s="8">
        <v>269</v>
      </c>
      <c r="D25" s="8">
        <f t="shared" ref="D25:D39" si="1">SUM(B25:C25)</f>
        <v>269</v>
      </c>
      <c r="E25" s="45" t="s">
        <v>82</v>
      </c>
    </row>
    <row r="26" spans="1:5" x14ac:dyDescent="0.25">
      <c r="A26" s="90" t="s">
        <v>18</v>
      </c>
      <c r="B26" s="24">
        <v>25</v>
      </c>
      <c r="C26" s="24">
        <v>1705</v>
      </c>
      <c r="D26" s="24">
        <f t="shared" si="1"/>
        <v>1730</v>
      </c>
      <c r="E26" s="45" t="s">
        <v>83</v>
      </c>
    </row>
    <row r="27" spans="1:5" x14ac:dyDescent="0.25">
      <c r="A27" s="85" t="s">
        <v>19</v>
      </c>
      <c r="B27" s="8">
        <v>24</v>
      </c>
      <c r="C27" s="8">
        <v>917</v>
      </c>
      <c r="D27" s="8">
        <f t="shared" si="1"/>
        <v>941</v>
      </c>
      <c r="E27" s="45" t="s">
        <v>84</v>
      </c>
    </row>
    <row r="28" spans="1:5" x14ac:dyDescent="0.25">
      <c r="A28" s="90" t="s">
        <v>20</v>
      </c>
      <c r="B28" s="24">
        <v>25</v>
      </c>
      <c r="C28" s="24">
        <v>1916</v>
      </c>
      <c r="D28" s="24">
        <f t="shared" si="1"/>
        <v>1941</v>
      </c>
      <c r="E28" s="45" t="s">
        <v>90</v>
      </c>
    </row>
    <row r="29" spans="1:5" x14ac:dyDescent="0.25">
      <c r="A29" s="85" t="s">
        <v>21</v>
      </c>
      <c r="B29" s="8">
        <v>42</v>
      </c>
      <c r="C29" s="8">
        <v>2946</v>
      </c>
      <c r="D29" s="8">
        <f t="shared" si="1"/>
        <v>2988</v>
      </c>
      <c r="E29" s="45" t="s">
        <v>85</v>
      </c>
    </row>
    <row r="30" spans="1:5" x14ac:dyDescent="0.25">
      <c r="A30" s="90" t="s">
        <v>22</v>
      </c>
      <c r="B30" s="24">
        <v>1</v>
      </c>
      <c r="C30" s="24">
        <v>405</v>
      </c>
      <c r="D30" s="24">
        <f t="shared" si="1"/>
        <v>406</v>
      </c>
      <c r="E30" s="45" t="s">
        <v>86</v>
      </c>
    </row>
    <row r="31" spans="1:5" x14ac:dyDescent="0.25">
      <c r="A31" s="85" t="s">
        <v>23</v>
      </c>
      <c r="B31" s="8">
        <v>45</v>
      </c>
      <c r="C31" s="8">
        <v>725</v>
      </c>
      <c r="D31" s="8">
        <f t="shared" si="1"/>
        <v>770</v>
      </c>
      <c r="E31" s="45" t="s">
        <v>87</v>
      </c>
    </row>
    <row r="32" spans="1:5" x14ac:dyDescent="0.25">
      <c r="A32" s="90" t="s">
        <v>24</v>
      </c>
      <c r="B32" s="24">
        <v>100</v>
      </c>
      <c r="C32" s="24">
        <v>903</v>
      </c>
      <c r="D32" s="24">
        <f t="shared" si="1"/>
        <v>1003</v>
      </c>
      <c r="E32" s="45" t="s">
        <v>88</v>
      </c>
    </row>
    <row r="33" spans="1:5" x14ac:dyDescent="0.25">
      <c r="A33" s="85" t="s">
        <v>25</v>
      </c>
      <c r="B33" s="8">
        <v>94</v>
      </c>
      <c r="C33" s="8">
        <v>549</v>
      </c>
      <c r="D33" s="8">
        <f t="shared" si="1"/>
        <v>643</v>
      </c>
      <c r="E33" s="45" t="s">
        <v>89</v>
      </c>
    </row>
    <row r="34" spans="1:5" x14ac:dyDescent="0.25">
      <c r="A34" s="90" t="s">
        <v>26</v>
      </c>
      <c r="B34" s="24">
        <v>7</v>
      </c>
      <c r="C34" s="24">
        <v>672</v>
      </c>
      <c r="D34" s="24">
        <f t="shared" si="1"/>
        <v>679</v>
      </c>
      <c r="E34" s="45" t="s">
        <v>91</v>
      </c>
    </row>
    <row r="35" spans="1:5" x14ac:dyDescent="0.25">
      <c r="A35" s="85" t="s">
        <v>27</v>
      </c>
      <c r="B35" s="8">
        <v>27</v>
      </c>
      <c r="C35" s="8">
        <v>888</v>
      </c>
      <c r="D35" s="8">
        <f t="shared" si="1"/>
        <v>915</v>
      </c>
      <c r="E35" s="45" t="s">
        <v>92</v>
      </c>
    </row>
    <row r="36" spans="1:5" x14ac:dyDescent="0.25">
      <c r="A36" s="90" t="s">
        <v>28</v>
      </c>
      <c r="B36" s="24">
        <v>3</v>
      </c>
      <c r="C36" s="24">
        <v>1103</v>
      </c>
      <c r="D36" s="24">
        <f t="shared" si="1"/>
        <v>1106</v>
      </c>
      <c r="E36" s="45" t="s">
        <v>93</v>
      </c>
    </row>
    <row r="37" spans="1:5" x14ac:dyDescent="0.25">
      <c r="A37" s="85" t="s">
        <v>29</v>
      </c>
      <c r="B37" s="8">
        <v>132</v>
      </c>
      <c r="C37" s="8">
        <v>2257</v>
      </c>
      <c r="D37" s="8">
        <f t="shared" si="1"/>
        <v>2389</v>
      </c>
      <c r="E37" s="45" t="s">
        <v>94</v>
      </c>
    </row>
    <row r="38" spans="1:5" x14ac:dyDescent="0.25">
      <c r="A38" s="90" t="s">
        <v>30</v>
      </c>
      <c r="B38" s="24">
        <v>4</v>
      </c>
      <c r="C38" s="24">
        <v>510</v>
      </c>
      <c r="D38" s="24">
        <f t="shared" si="1"/>
        <v>514</v>
      </c>
      <c r="E38" s="45" t="s">
        <v>95</v>
      </c>
    </row>
    <row r="39" spans="1:5" x14ac:dyDescent="0.25">
      <c r="A39" s="85" t="s">
        <v>31</v>
      </c>
      <c r="B39" s="8">
        <v>33</v>
      </c>
      <c r="C39" s="8">
        <v>107</v>
      </c>
      <c r="D39" s="8">
        <f t="shared" si="1"/>
        <v>140</v>
      </c>
      <c r="E39" s="45" t="s">
        <v>96</v>
      </c>
    </row>
    <row r="40" spans="1:5" ht="6.75" customHeight="1" x14ac:dyDescent="0.25">
      <c r="A40" s="85"/>
      <c r="B40" s="8"/>
      <c r="C40" s="8"/>
      <c r="D40" s="8"/>
      <c r="E40" s="45"/>
    </row>
    <row r="41" spans="1:5" ht="15.75" x14ac:dyDescent="0.25">
      <c r="A41" s="15" t="s">
        <v>53</v>
      </c>
      <c r="B41" s="31">
        <f>SUM(B8:B23,B24:B39)</f>
        <v>2685</v>
      </c>
      <c r="C41" s="31">
        <f>SUM(C8:C23,C24:C39)</f>
        <v>47627</v>
      </c>
      <c r="D41" s="31">
        <f>D8+D9+D10+D11+D12+D13+D14+D15+D16+D17+D18+D19+D20+D21+D22+D23+D24+D25+D26+D27+D28+D29+D30+D31+D32+D33+D34+D35+D36+D37+D38+D39</f>
        <v>50312</v>
      </c>
    </row>
    <row r="42" spans="1:5" x14ac:dyDescent="0.25">
      <c r="B42" s="46">
        <f>B41*100/$D$41</f>
        <v>5.3366989982509141</v>
      </c>
      <c r="C42" s="46">
        <f>C41*100/$D$41</f>
        <v>94.66330100174909</v>
      </c>
      <c r="D42" s="45">
        <f>SUM(B42:C42)</f>
        <v>100</v>
      </c>
    </row>
  </sheetData>
  <mergeCells count="5">
    <mergeCell ref="D5:D6"/>
    <mergeCell ref="A5:A6"/>
    <mergeCell ref="B5:B6"/>
    <mergeCell ref="C5:C6"/>
    <mergeCell ref="A3:G3"/>
  </mergeCells>
  <phoneticPr fontId="0" type="noConversion"/>
  <pageMargins left="0.35433070866141736" right="0.74803149606299213" top="0.59055118110236227" bottom="0.98425196850393704" header="0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zoomScaleNormal="100" workbookViewId="0">
      <selection activeCell="D71" sqref="D71"/>
    </sheetView>
  </sheetViews>
  <sheetFormatPr baseColWidth="10" defaultColWidth="11.42578125" defaultRowHeight="15" x14ac:dyDescent="0.25"/>
  <cols>
    <col min="1" max="1" width="15.5703125" style="5" customWidth="1"/>
    <col min="2" max="2" width="12.28515625" style="5" customWidth="1"/>
    <col min="3" max="3" width="15.140625" style="5" customWidth="1"/>
    <col min="4" max="4" width="14.140625" style="5" customWidth="1"/>
    <col min="5" max="5" width="9.7109375" style="5" customWidth="1"/>
    <col min="6" max="6" width="12.5703125" style="5" customWidth="1"/>
    <col min="7" max="7" width="9.140625" style="5" customWidth="1"/>
    <col min="8" max="8" width="9.85546875" style="5" customWidth="1"/>
    <col min="9" max="16384" width="11.42578125" style="5"/>
  </cols>
  <sheetData>
    <row r="2" spans="1:12" ht="16.5" customHeight="1" x14ac:dyDescent="0.3">
      <c r="A2" s="111" t="s">
        <v>137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6.5" customHeight="1" x14ac:dyDescent="0.3">
      <c r="A3" s="111" t="s">
        <v>138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ht="12.75" customHeight="1" x14ac:dyDescent="0.25"/>
    <row r="5" spans="1:12" ht="19.5" customHeight="1" x14ac:dyDescent="0.25">
      <c r="A5" s="112" t="s">
        <v>118</v>
      </c>
      <c r="B5" s="113" t="s">
        <v>35</v>
      </c>
      <c r="C5" s="109" t="s">
        <v>51</v>
      </c>
      <c r="D5" s="109" t="s">
        <v>36</v>
      </c>
      <c r="E5" s="113" t="s">
        <v>52</v>
      </c>
      <c r="F5" s="113" t="s">
        <v>50</v>
      </c>
      <c r="G5" s="113" t="s">
        <v>32</v>
      </c>
      <c r="H5" s="109" t="s">
        <v>39</v>
      </c>
    </row>
    <row r="6" spans="1:12" ht="19.5" customHeight="1" x14ac:dyDescent="0.25">
      <c r="A6" s="112"/>
      <c r="B6" s="113"/>
      <c r="C6" s="109"/>
      <c r="D6" s="109"/>
      <c r="E6" s="113"/>
      <c r="F6" s="113"/>
      <c r="G6" s="113"/>
      <c r="H6" s="109"/>
    </row>
    <row r="7" spans="1:12" x14ac:dyDescent="0.25">
      <c r="A7" s="9"/>
      <c r="B7" s="9"/>
      <c r="C7" s="9"/>
      <c r="D7" s="9"/>
      <c r="E7" s="9"/>
      <c r="F7" s="9"/>
      <c r="G7" s="9"/>
      <c r="H7" s="9"/>
    </row>
    <row r="8" spans="1:12" x14ac:dyDescent="0.25">
      <c r="A8" s="82">
        <v>1972</v>
      </c>
      <c r="B8" s="24">
        <v>0</v>
      </c>
      <c r="C8" s="24">
        <v>16</v>
      </c>
      <c r="D8" s="24">
        <v>0</v>
      </c>
      <c r="E8" s="24">
        <v>1</v>
      </c>
      <c r="F8" s="24">
        <v>2</v>
      </c>
      <c r="G8" s="24">
        <v>0</v>
      </c>
      <c r="H8" s="24">
        <f>SUM(B8:G8)</f>
        <v>19</v>
      </c>
    </row>
    <row r="9" spans="1:12" x14ac:dyDescent="0.25">
      <c r="A9" s="4">
        <v>1973</v>
      </c>
      <c r="B9" s="8">
        <v>0</v>
      </c>
      <c r="C9" s="8">
        <v>4</v>
      </c>
      <c r="D9" s="8">
        <v>0</v>
      </c>
      <c r="E9" s="8">
        <v>1</v>
      </c>
      <c r="F9" s="8">
        <v>2</v>
      </c>
      <c r="G9" s="8">
        <v>0</v>
      </c>
      <c r="H9" s="8">
        <f t="shared" ref="H9:H10" si="0">SUM(B9:G9)</f>
        <v>7</v>
      </c>
    </row>
    <row r="10" spans="1:12" x14ac:dyDescent="0.25">
      <c r="A10" s="82">
        <v>1974</v>
      </c>
      <c r="B10" s="24">
        <v>0</v>
      </c>
      <c r="C10" s="24">
        <v>8</v>
      </c>
      <c r="D10" s="24">
        <v>0</v>
      </c>
      <c r="E10" s="24">
        <v>2</v>
      </c>
      <c r="F10" s="24">
        <v>3</v>
      </c>
      <c r="G10" s="24">
        <v>0</v>
      </c>
      <c r="H10" s="24">
        <f t="shared" si="0"/>
        <v>13</v>
      </c>
    </row>
    <row r="11" spans="1:12" x14ac:dyDescent="0.25">
      <c r="A11" s="4">
        <v>1975</v>
      </c>
      <c r="B11" s="8">
        <v>0</v>
      </c>
      <c r="C11" s="8">
        <v>14</v>
      </c>
      <c r="D11" s="8">
        <v>0</v>
      </c>
      <c r="E11" s="8">
        <v>1</v>
      </c>
      <c r="F11" s="8">
        <v>4</v>
      </c>
      <c r="G11" s="8">
        <v>0</v>
      </c>
      <c r="H11" s="8">
        <f t="shared" ref="H11:H49" si="1">SUM(B11:G11)</f>
        <v>19</v>
      </c>
    </row>
    <row r="12" spans="1:12" x14ac:dyDescent="0.25">
      <c r="A12" s="82">
        <v>1976</v>
      </c>
      <c r="B12" s="24">
        <v>0</v>
      </c>
      <c r="C12" s="24">
        <v>7</v>
      </c>
      <c r="D12" s="24">
        <v>0</v>
      </c>
      <c r="E12" s="24">
        <v>0</v>
      </c>
      <c r="F12" s="24">
        <v>2</v>
      </c>
      <c r="G12" s="24">
        <v>0</v>
      </c>
      <c r="H12" s="24">
        <f t="shared" si="1"/>
        <v>9</v>
      </c>
    </row>
    <row r="13" spans="1:12" x14ac:dyDescent="0.25">
      <c r="A13" s="4">
        <v>1977</v>
      </c>
      <c r="B13" s="8">
        <v>0</v>
      </c>
      <c r="C13" s="8">
        <v>175</v>
      </c>
      <c r="D13" s="8">
        <v>0</v>
      </c>
      <c r="E13" s="8">
        <v>1</v>
      </c>
      <c r="F13" s="8">
        <v>1</v>
      </c>
      <c r="G13" s="8">
        <v>0</v>
      </c>
      <c r="H13" s="8">
        <f t="shared" si="1"/>
        <v>177</v>
      </c>
    </row>
    <row r="14" spans="1:12" x14ac:dyDescent="0.25">
      <c r="A14" s="82">
        <v>1978</v>
      </c>
      <c r="B14" s="24">
        <v>0</v>
      </c>
      <c r="C14" s="24">
        <v>233</v>
      </c>
      <c r="D14" s="24">
        <v>0</v>
      </c>
      <c r="E14" s="24">
        <v>4</v>
      </c>
      <c r="F14" s="24">
        <v>1</v>
      </c>
      <c r="G14" s="24">
        <v>0</v>
      </c>
      <c r="H14" s="24">
        <f t="shared" si="1"/>
        <v>238</v>
      </c>
    </row>
    <row r="15" spans="1:12" x14ac:dyDescent="0.25">
      <c r="A15" s="4">
        <v>1979</v>
      </c>
      <c r="B15" s="8">
        <v>0</v>
      </c>
      <c r="C15" s="8">
        <v>319</v>
      </c>
      <c r="D15" s="8">
        <v>0</v>
      </c>
      <c r="E15" s="8">
        <v>8</v>
      </c>
      <c r="F15" s="8">
        <v>1</v>
      </c>
      <c r="G15" s="8">
        <v>0</v>
      </c>
      <c r="H15" s="8">
        <f t="shared" si="1"/>
        <v>328</v>
      </c>
    </row>
    <row r="16" spans="1:12" x14ac:dyDescent="0.25">
      <c r="A16" s="82">
        <v>1980</v>
      </c>
      <c r="B16" s="24">
        <v>0</v>
      </c>
      <c r="C16" s="24">
        <v>484</v>
      </c>
      <c r="D16" s="24">
        <v>0</v>
      </c>
      <c r="E16" s="24">
        <v>10</v>
      </c>
      <c r="F16" s="24">
        <v>4</v>
      </c>
      <c r="G16" s="24">
        <v>0</v>
      </c>
      <c r="H16" s="24">
        <f t="shared" si="1"/>
        <v>498</v>
      </c>
    </row>
    <row r="17" spans="1:8" x14ac:dyDescent="0.25">
      <c r="A17" s="4">
        <v>1981</v>
      </c>
      <c r="B17" s="8">
        <v>0</v>
      </c>
      <c r="C17" s="8">
        <v>515</v>
      </c>
      <c r="D17" s="8">
        <v>0</v>
      </c>
      <c r="E17" s="8">
        <v>4</v>
      </c>
      <c r="F17" s="8">
        <v>9</v>
      </c>
      <c r="G17" s="8">
        <v>0</v>
      </c>
      <c r="H17" s="8">
        <f t="shared" si="1"/>
        <v>528</v>
      </c>
    </row>
    <row r="18" spans="1:8" x14ac:dyDescent="0.25">
      <c r="A18" s="82">
        <v>1982</v>
      </c>
      <c r="B18" s="24">
        <v>0</v>
      </c>
      <c r="C18" s="24">
        <v>380</v>
      </c>
      <c r="D18" s="24">
        <v>0</v>
      </c>
      <c r="E18" s="24">
        <v>1</v>
      </c>
      <c r="F18" s="24">
        <v>15</v>
      </c>
      <c r="G18" s="24">
        <v>0</v>
      </c>
      <c r="H18" s="24">
        <f t="shared" si="1"/>
        <v>396</v>
      </c>
    </row>
    <row r="19" spans="1:8" x14ac:dyDescent="0.25">
      <c r="A19" s="4">
        <v>1983</v>
      </c>
      <c r="B19" s="8">
        <v>0</v>
      </c>
      <c r="C19" s="8">
        <v>158</v>
      </c>
      <c r="D19" s="8">
        <v>0</v>
      </c>
      <c r="E19" s="8">
        <v>2</v>
      </c>
      <c r="F19" s="8">
        <v>2</v>
      </c>
      <c r="G19" s="8">
        <v>0</v>
      </c>
      <c r="H19" s="8">
        <f t="shared" si="1"/>
        <v>162</v>
      </c>
    </row>
    <row r="20" spans="1:8" x14ac:dyDescent="0.25">
      <c r="A20" s="82">
        <v>1984</v>
      </c>
      <c r="B20" s="24">
        <v>0</v>
      </c>
      <c r="C20" s="24">
        <v>269</v>
      </c>
      <c r="D20" s="24">
        <v>0</v>
      </c>
      <c r="E20" s="24">
        <v>2</v>
      </c>
      <c r="F20" s="24">
        <v>18</v>
      </c>
      <c r="G20" s="24">
        <v>0</v>
      </c>
      <c r="H20" s="24">
        <f t="shared" si="1"/>
        <v>289</v>
      </c>
    </row>
    <row r="21" spans="1:8" x14ac:dyDescent="0.25">
      <c r="A21" s="4">
        <v>1985</v>
      </c>
      <c r="B21" s="8">
        <v>0</v>
      </c>
      <c r="C21" s="8">
        <v>361</v>
      </c>
      <c r="D21" s="8">
        <v>0</v>
      </c>
      <c r="E21" s="8">
        <v>7</v>
      </c>
      <c r="F21" s="8">
        <v>35</v>
      </c>
      <c r="G21" s="8">
        <v>0</v>
      </c>
      <c r="H21" s="8">
        <f t="shared" si="1"/>
        <v>403</v>
      </c>
    </row>
    <row r="22" spans="1:8" x14ac:dyDescent="0.25">
      <c r="A22" s="82">
        <v>1986</v>
      </c>
      <c r="B22" s="24">
        <v>0</v>
      </c>
      <c r="C22" s="24">
        <v>264</v>
      </c>
      <c r="D22" s="24">
        <v>0</v>
      </c>
      <c r="E22" s="24">
        <v>4</v>
      </c>
      <c r="F22" s="24">
        <v>33</v>
      </c>
      <c r="G22" s="24">
        <v>0</v>
      </c>
      <c r="H22" s="24">
        <f t="shared" si="1"/>
        <v>301</v>
      </c>
    </row>
    <row r="23" spans="1:8" x14ac:dyDescent="0.25">
      <c r="A23" s="4">
        <v>1987</v>
      </c>
      <c r="B23" s="8">
        <v>0</v>
      </c>
      <c r="C23" s="8">
        <v>113</v>
      </c>
      <c r="D23" s="8">
        <v>0</v>
      </c>
      <c r="E23" s="8">
        <v>2</v>
      </c>
      <c r="F23" s="8">
        <v>16</v>
      </c>
      <c r="G23" s="8">
        <v>0</v>
      </c>
      <c r="H23" s="8">
        <f t="shared" si="1"/>
        <v>131</v>
      </c>
    </row>
    <row r="24" spans="1:8" x14ac:dyDescent="0.25">
      <c r="A24" s="82">
        <v>1988</v>
      </c>
      <c r="B24" s="24">
        <v>0</v>
      </c>
      <c r="C24" s="24">
        <v>137</v>
      </c>
      <c r="D24" s="24">
        <v>0</v>
      </c>
      <c r="E24" s="24">
        <v>0</v>
      </c>
      <c r="F24" s="24">
        <v>35</v>
      </c>
      <c r="G24" s="24">
        <v>0</v>
      </c>
      <c r="H24" s="24">
        <f t="shared" si="1"/>
        <v>172</v>
      </c>
    </row>
    <row r="25" spans="1:8" x14ac:dyDescent="0.25">
      <c r="A25" s="4">
        <v>1989</v>
      </c>
      <c r="B25" s="8">
        <v>0</v>
      </c>
      <c r="C25" s="8">
        <v>210</v>
      </c>
      <c r="D25" s="8">
        <v>0</v>
      </c>
      <c r="E25" s="8">
        <v>4</v>
      </c>
      <c r="F25" s="8">
        <v>66</v>
      </c>
      <c r="G25" s="8">
        <v>0</v>
      </c>
      <c r="H25" s="8">
        <f t="shared" si="1"/>
        <v>280</v>
      </c>
    </row>
    <row r="26" spans="1:8" x14ac:dyDescent="0.25">
      <c r="A26" s="82">
        <v>1990</v>
      </c>
      <c r="B26" s="24">
        <v>0</v>
      </c>
      <c r="C26" s="24">
        <v>473</v>
      </c>
      <c r="D26" s="24">
        <v>0</v>
      </c>
      <c r="E26" s="24">
        <v>13</v>
      </c>
      <c r="F26" s="24">
        <v>151</v>
      </c>
      <c r="G26" s="24">
        <v>2</v>
      </c>
      <c r="H26" s="24">
        <f t="shared" si="1"/>
        <v>639</v>
      </c>
    </row>
    <row r="27" spans="1:8" x14ac:dyDescent="0.25">
      <c r="A27" s="4">
        <v>1991</v>
      </c>
      <c r="B27" s="8">
        <v>19</v>
      </c>
      <c r="C27" s="8">
        <v>841</v>
      </c>
      <c r="D27" s="8">
        <v>0</v>
      </c>
      <c r="E27" s="8">
        <v>19</v>
      </c>
      <c r="F27" s="8">
        <v>229</v>
      </c>
      <c r="G27" s="8">
        <v>18</v>
      </c>
      <c r="H27" s="8">
        <f t="shared" si="1"/>
        <v>1126</v>
      </c>
    </row>
    <row r="28" spans="1:8" x14ac:dyDescent="0.25">
      <c r="A28" s="82">
        <v>1992</v>
      </c>
      <c r="B28" s="24">
        <v>2</v>
      </c>
      <c r="C28" s="24">
        <v>1173</v>
      </c>
      <c r="D28" s="24">
        <v>21</v>
      </c>
      <c r="E28" s="24">
        <v>11</v>
      </c>
      <c r="F28" s="24">
        <v>357</v>
      </c>
      <c r="G28" s="24">
        <v>39</v>
      </c>
      <c r="H28" s="24">
        <f t="shared" si="1"/>
        <v>1603</v>
      </c>
    </row>
    <row r="29" spans="1:8" x14ac:dyDescent="0.25">
      <c r="A29" s="4">
        <v>1993</v>
      </c>
      <c r="B29" s="8">
        <v>14</v>
      </c>
      <c r="C29" s="8">
        <v>1464</v>
      </c>
      <c r="D29" s="8">
        <v>3</v>
      </c>
      <c r="E29" s="8">
        <v>9</v>
      </c>
      <c r="F29" s="8">
        <v>579</v>
      </c>
      <c r="G29" s="8">
        <v>101</v>
      </c>
      <c r="H29" s="8">
        <f t="shared" si="1"/>
        <v>2170</v>
      </c>
    </row>
    <row r="30" spans="1:8" x14ac:dyDescent="0.25">
      <c r="A30" s="82">
        <v>1994</v>
      </c>
      <c r="B30" s="24">
        <v>0</v>
      </c>
      <c r="C30" s="24">
        <v>1449</v>
      </c>
      <c r="D30" s="24">
        <v>2</v>
      </c>
      <c r="E30" s="24">
        <v>7</v>
      </c>
      <c r="F30" s="24">
        <v>262</v>
      </c>
      <c r="G30" s="24">
        <v>114</v>
      </c>
      <c r="H30" s="24">
        <f t="shared" si="1"/>
        <v>1834</v>
      </c>
    </row>
    <row r="31" spans="1:8" x14ac:dyDescent="0.25">
      <c r="A31" s="4">
        <v>1995</v>
      </c>
      <c r="B31" s="8">
        <v>0</v>
      </c>
      <c r="C31" s="8">
        <v>490</v>
      </c>
      <c r="D31" s="8">
        <v>0</v>
      </c>
      <c r="E31" s="8">
        <v>5</v>
      </c>
      <c r="F31" s="8">
        <v>53</v>
      </c>
      <c r="G31" s="8">
        <v>71</v>
      </c>
      <c r="H31" s="8">
        <f t="shared" si="1"/>
        <v>619</v>
      </c>
    </row>
    <row r="32" spans="1:8" x14ac:dyDescent="0.25">
      <c r="A32" s="82">
        <v>1996</v>
      </c>
      <c r="B32" s="24">
        <v>2</v>
      </c>
      <c r="C32" s="24">
        <v>191</v>
      </c>
      <c r="D32" s="24">
        <v>0</v>
      </c>
      <c r="E32" s="24">
        <v>0</v>
      </c>
      <c r="F32" s="24">
        <v>35</v>
      </c>
      <c r="G32" s="24">
        <v>24</v>
      </c>
      <c r="H32" s="24">
        <f t="shared" si="1"/>
        <v>252</v>
      </c>
    </row>
    <row r="33" spans="1:15" x14ac:dyDescent="0.25">
      <c r="A33" s="4">
        <v>1997</v>
      </c>
      <c r="B33" s="8">
        <v>0</v>
      </c>
      <c r="C33" s="8">
        <v>633</v>
      </c>
      <c r="D33" s="8">
        <v>0</v>
      </c>
      <c r="E33" s="8">
        <v>3</v>
      </c>
      <c r="F33" s="8">
        <v>118</v>
      </c>
      <c r="G33" s="8">
        <v>47</v>
      </c>
      <c r="H33" s="8">
        <f t="shared" si="1"/>
        <v>801</v>
      </c>
    </row>
    <row r="34" spans="1:15" x14ac:dyDescent="0.25">
      <c r="A34" s="82">
        <v>1998</v>
      </c>
      <c r="B34" s="24">
        <v>39</v>
      </c>
      <c r="C34" s="24">
        <v>919</v>
      </c>
      <c r="D34" s="24">
        <v>0</v>
      </c>
      <c r="E34" s="24">
        <v>11</v>
      </c>
      <c r="F34" s="24">
        <v>151</v>
      </c>
      <c r="G34" s="24">
        <v>71</v>
      </c>
      <c r="H34" s="24">
        <f t="shared" si="1"/>
        <v>1191</v>
      </c>
    </row>
    <row r="35" spans="1:15" x14ac:dyDescent="0.25">
      <c r="A35" s="4">
        <v>1999</v>
      </c>
      <c r="B35" s="8">
        <v>19</v>
      </c>
      <c r="C35" s="8">
        <v>972</v>
      </c>
      <c r="D35" s="8">
        <v>1</v>
      </c>
      <c r="E35" s="8">
        <v>1</v>
      </c>
      <c r="F35" s="8">
        <v>223</v>
      </c>
      <c r="G35" s="8">
        <v>84</v>
      </c>
      <c r="H35" s="8">
        <f t="shared" si="1"/>
        <v>1300</v>
      </c>
      <c r="O35" s="10">
        <f>-B52</f>
        <v>-2.6355541421529654</v>
      </c>
    </row>
    <row r="36" spans="1:15" x14ac:dyDescent="0.25">
      <c r="A36" s="82">
        <v>2000</v>
      </c>
      <c r="B36" s="24">
        <v>25</v>
      </c>
      <c r="C36" s="24">
        <v>2201</v>
      </c>
      <c r="D36" s="24">
        <v>21</v>
      </c>
      <c r="E36" s="24">
        <v>3</v>
      </c>
      <c r="F36" s="24">
        <v>609</v>
      </c>
      <c r="G36" s="24">
        <v>123</v>
      </c>
      <c r="H36" s="24">
        <f t="shared" si="1"/>
        <v>2982</v>
      </c>
    </row>
    <row r="37" spans="1:15" x14ac:dyDescent="0.25">
      <c r="A37" s="4">
        <v>2001</v>
      </c>
      <c r="B37" s="8">
        <v>96</v>
      </c>
      <c r="C37" s="8">
        <v>3042</v>
      </c>
      <c r="D37" s="8">
        <v>0</v>
      </c>
      <c r="E37" s="8">
        <v>1</v>
      </c>
      <c r="F37" s="8">
        <v>599</v>
      </c>
      <c r="G37" s="8">
        <v>147</v>
      </c>
      <c r="H37" s="8">
        <f t="shared" si="1"/>
        <v>3885</v>
      </c>
    </row>
    <row r="38" spans="1:15" x14ac:dyDescent="0.25">
      <c r="A38" s="82">
        <v>2002</v>
      </c>
      <c r="B38" s="24">
        <v>6</v>
      </c>
      <c r="C38" s="24">
        <v>1849</v>
      </c>
      <c r="D38" s="24">
        <v>0</v>
      </c>
      <c r="E38" s="24">
        <v>0</v>
      </c>
      <c r="F38" s="24">
        <v>322</v>
      </c>
      <c r="G38" s="24">
        <v>191</v>
      </c>
      <c r="H38" s="24">
        <f t="shared" si="1"/>
        <v>2368</v>
      </c>
    </row>
    <row r="39" spans="1:15" x14ac:dyDescent="0.25">
      <c r="A39" s="4">
        <v>2003</v>
      </c>
      <c r="B39" s="8">
        <v>116</v>
      </c>
      <c r="C39" s="8">
        <v>2108</v>
      </c>
      <c r="D39" s="8">
        <v>31</v>
      </c>
      <c r="E39" s="8">
        <v>0</v>
      </c>
      <c r="F39" s="8">
        <v>655</v>
      </c>
      <c r="G39" s="8">
        <v>240</v>
      </c>
      <c r="H39" s="8">
        <f t="shared" si="1"/>
        <v>3150</v>
      </c>
    </row>
    <row r="40" spans="1:15" x14ac:dyDescent="0.25">
      <c r="A40" s="82">
        <v>2004</v>
      </c>
      <c r="B40" s="24">
        <v>52</v>
      </c>
      <c r="C40" s="24">
        <v>1157</v>
      </c>
      <c r="D40" s="24">
        <v>10</v>
      </c>
      <c r="E40" s="24">
        <v>0</v>
      </c>
      <c r="F40" s="24">
        <v>662</v>
      </c>
      <c r="G40" s="24">
        <v>262</v>
      </c>
      <c r="H40" s="24">
        <f t="shared" si="1"/>
        <v>2143</v>
      </c>
    </row>
    <row r="41" spans="1:15" x14ac:dyDescent="0.25">
      <c r="A41" s="4">
        <v>2005</v>
      </c>
      <c r="B41" s="8">
        <v>41</v>
      </c>
      <c r="C41" s="8">
        <v>1179</v>
      </c>
      <c r="D41" s="8">
        <v>33</v>
      </c>
      <c r="E41" s="8">
        <v>0</v>
      </c>
      <c r="F41" s="8">
        <v>839</v>
      </c>
      <c r="G41" s="8">
        <v>371</v>
      </c>
      <c r="H41" s="8">
        <f t="shared" si="1"/>
        <v>2463</v>
      </c>
    </row>
    <row r="42" spans="1:15" x14ac:dyDescent="0.25">
      <c r="A42" s="82">
        <v>2006</v>
      </c>
      <c r="B42" s="24">
        <v>150</v>
      </c>
      <c r="C42" s="24">
        <v>1444</v>
      </c>
      <c r="D42" s="24">
        <v>28</v>
      </c>
      <c r="E42" s="24">
        <v>0</v>
      </c>
      <c r="F42" s="24">
        <v>778</v>
      </c>
      <c r="G42" s="24">
        <v>612</v>
      </c>
      <c r="H42" s="24">
        <f t="shared" si="1"/>
        <v>3012</v>
      </c>
    </row>
    <row r="43" spans="1:15" x14ac:dyDescent="0.25">
      <c r="A43" s="4">
        <v>2007</v>
      </c>
      <c r="B43" s="8">
        <v>76</v>
      </c>
      <c r="C43" s="8">
        <v>1180</v>
      </c>
      <c r="D43" s="8">
        <v>10</v>
      </c>
      <c r="E43" s="8">
        <v>0</v>
      </c>
      <c r="F43" s="8">
        <v>691</v>
      </c>
      <c r="G43" s="8">
        <v>521</v>
      </c>
      <c r="H43" s="8">
        <f t="shared" si="1"/>
        <v>2478</v>
      </c>
    </row>
    <row r="44" spans="1:15" x14ac:dyDescent="0.25">
      <c r="A44" s="82">
        <v>2008</v>
      </c>
      <c r="B44" s="24">
        <v>83</v>
      </c>
      <c r="C44" s="24">
        <v>1037</v>
      </c>
      <c r="D44" s="24">
        <v>25</v>
      </c>
      <c r="E44" s="24">
        <v>0</v>
      </c>
      <c r="F44" s="24">
        <v>1181</v>
      </c>
      <c r="G44" s="24">
        <v>798</v>
      </c>
      <c r="H44" s="24">
        <f t="shared" si="1"/>
        <v>3124</v>
      </c>
    </row>
    <row r="45" spans="1:15" x14ac:dyDescent="0.25">
      <c r="A45" s="4">
        <v>2009</v>
      </c>
      <c r="B45" s="8">
        <v>71</v>
      </c>
      <c r="C45" s="8">
        <v>859</v>
      </c>
      <c r="D45" s="8">
        <v>0</v>
      </c>
      <c r="E45" s="8">
        <v>0</v>
      </c>
      <c r="F45" s="8">
        <v>684</v>
      </c>
      <c r="G45" s="8">
        <v>798</v>
      </c>
      <c r="H45" s="8">
        <f t="shared" si="1"/>
        <v>2412</v>
      </c>
    </row>
    <row r="46" spans="1:15" x14ac:dyDescent="0.25">
      <c r="A46" s="82">
        <v>2010</v>
      </c>
      <c r="B46" s="24">
        <v>160</v>
      </c>
      <c r="C46" s="24">
        <v>367</v>
      </c>
      <c r="D46" s="24">
        <v>2</v>
      </c>
      <c r="E46" s="24">
        <v>0</v>
      </c>
      <c r="F46" s="24">
        <v>293</v>
      </c>
      <c r="G46" s="24">
        <v>461</v>
      </c>
      <c r="H46" s="24">
        <f t="shared" si="1"/>
        <v>1283</v>
      </c>
    </row>
    <row r="47" spans="1:15" s="28" customFormat="1" x14ac:dyDescent="0.25">
      <c r="A47" s="83">
        <v>2011</v>
      </c>
      <c r="B47" s="40">
        <v>237</v>
      </c>
      <c r="C47" s="40">
        <v>918</v>
      </c>
      <c r="D47" s="40">
        <v>172</v>
      </c>
      <c r="E47" s="40">
        <v>0</v>
      </c>
      <c r="F47" s="40">
        <v>666</v>
      </c>
      <c r="G47" s="40">
        <v>726</v>
      </c>
      <c r="H47" s="40">
        <f t="shared" si="1"/>
        <v>2719</v>
      </c>
    </row>
    <row r="48" spans="1:15" s="28" customFormat="1" x14ac:dyDescent="0.25">
      <c r="A48" s="82">
        <v>2012</v>
      </c>
      <c r="B48" s="24">
        <v>90</v>
      </c>
      <c r="C48" s="24">
        <v>820</v>
      </c>
      <c r="D48" s="24">
        <v>73</v>
      </c>
      <c r="E48" s="24">
        <v>0</v>
      </c>
      <c r="F48" s="24">
        <v>572</v>
      </c>
      <c r="G48" s="24">
        <v>586</v>
      </c>
      <c r="H48" s="24">
        <f t="shared" si="1"/>
        <v>2141</v>
      </c>
    </row>
    <row r="49" spans="1:8" s="28" customFormat="1" x14ac:dyDescent="0.25">
      <c r="A49" s="83">
        <v>2013</v>
      </c>
      <c r="B49" s="40">
        <v>28</v>
      </c>
      <c r="C49" s="40">
        <v>330</v>
      </c>
      <c r="D49" s="40">
        <v>0</v>
      </c>
      <c r="E49" s="40">
        <v>0</v>
      </c>
      <c r="F49" s="40">
        <v>200</v>
      </c>
      <c r="G49" s="40">
        <v>89</v>
      </c>
      <c r="H49" s="40">
        <f t="shared" si="1"/>
        <v>647</v>
      </c>
    </row>
    <row r="50" spans="1:8" ht="8.25" customHeight="1" x14ac:dyDescent="0.25">
      <c r="A50" s="27"/>
      <c r="B50" s="40"/>
      <c r="C50" s="40"/>
      <c r="D50" s="40"/>
      <c r="E50" s="40"/>
      <c r="F50" s="40"/>
      <c r="G50" s="40"/>
      <c r="H50" s="40"/>
    </row>
    <row r="51" spans="1:8" ht="26.25" customHeight="1" x14ac:dyDescent="0.25">
      <c r="A51" s="11" t="s">
        <v>39</v>
      </c>
      <c r="B51" s="41">
        <f>SUM(B8:B49)</f>
        <v>1326</v>
      </c>
      <c r="C51" s="41">
        <f t="shared" ref="C51:G51" si="2">SUM(C8:C49)</f>
        <v>30763</v>
      </c>
      <c r="D51" s="41">
        <f t="shared" si="2"/>
        <v>432</v>
      </c>
      <c r="E51" s="41">
        <f t="shared" si="2"/>
        <v>137</v>
      </c>
      <c r="F51" s="41">
        <f t="shared" si="2"/>
        <v>11158</v>
      </c>
      <c r="G51" s="41">
        <f t="shared" si="2"/>
        <v>6496</v>
      </c>
      <c r="H51" s="41">
        <f>SUM(H8:H49)</f>
        <v>50312</v>
      </c>
    </row>
    <row r="52" spans="1:8" x14ac:dyDescent="0.25">
      <c r="B52" s="47">
        <f t="shared" ref="B52:G52" si="3">B51*100/$H$51</f>
        <v>2.6355541421529654</v>
      </c>
      <c r="C52" s="47">
        <f t="shared" si="3"/>
        <v>61.144458578470342</v>
      </c>
      <c r="D52" s="47">
        <f t="shared" si="3"/>
        <v>0.8586420734615996</v>
      </c>
      <c r="E52" s="47">
        <f t="shared" si="3"/>
        <v>0.27230084274129435</v>
      </c>
      <c r="F52" s="47">
        <f t="shared" si="3"/>
        <v>22.177611702973447</v>
      </c>
      <c r="G52" s="47">
        <f t="shared" si="3"/>
        <v>12.911432660200349</v>
      </c>
      <c r="H52" s="47">
        <f>SUM(B52:G52)</f>
        <v>99.999999999999986</v>
      </c>
    </row>
  </sheetData>
  <mergeCells count="10">
    <mergeCell ref="A2:L2"/>
    <mergeCell ref="A5:A6"/>
    <mergeCell ref="H5:H6"/>
    <mergeCell ref="B5:B6"/>
    <mergeCell ref="C5:C6"/>
    <mergeCell ref="D5:D6"/>
    <mergeCell ref="E5:E6"/>
    <mergeCell ref="F5:F6"/>
    <mergeCell ref="G5:G6"/>
    <mergeCell ref="A3:L3"/>
  </mergeCells>
  <phoneticPr fontId="0" type="noConversion"/>
  <printOptions horizontalCentered="1"/>
  <pageMargins left="0.74803149606299213" right="0.74803149606299213" top="0.79" bottom="0.98425196850393704" header="0" footer="0"/>
  <pageSetup scale="81" orientation="portrait" r:id="rId1"/>
  <headerFooter alignWithMargins="0"/>
  <ignoredErrors>
    <ignoredError sqref="H10:H49 H8:H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zoomScaleNormal="100" workbookViewId="0">
      <selection activeCell="E73" sqref="E73"/>
    </sheetView>
  </sheetViews>
  <sheetFormatPr baseColWidth="10" defaultColWidth="11.42578125" defaultRowHeight="15" x14ac:dyDescent="0.25"/>
  <cols>
    <col min="1" max="1" width="16.7109375" style="5" customWidth="1"/>
    <col min="2" max="2" width="9.85546875" style="5" customWidth="1"/>
    <col min="3" max="3" width="11.28515625" style="5" customWidth="1"/>
    <col min="4" max="4" width="11" style="5" customWidth="1"/>
    <col min="5" max="5" width="8.85546875" style="5" bestFit="1" customWidth="1"/>
    <col min="6" max="6" width="8.85546875" style="5" customWidth="1"/>
    <col min="7" max="7" width="9" style="5" customWidth="1"/>
    <col min="8" max="16384" width="11.42578125" style="5"/>
  </cols>
  <sheetData>
    <row r="2" spans="1:7" ht="18.75" customHeight="1" x14ac:dyDescent="0.3">
      <c r="A2" s="91" t="s">
        <v>139</v>
      </c>
      <c r="B2" s="60"/>
      <c r="C2" s="60"/>
      <c r="D2" s="60"/>
      <c r="E2" s="60"/>
      <c r="F2" s="60"/>
      <c r="G2" s="60"/>
    </row>
    <row r="3" spans="1:7" ht="15" customHeight="1" x14ac:dyDescent="0.3">
      <c r="A3" s="91" t="s">
        <v>141</v>
      </c>
      <c r="B3" s="60"/>
      <c r="C3" s="60"/>
      <c r="D3" s="60"/>
      <c r="E3" s="60"/>
      <c r="F3" s="60"/>
      <c r="G3" s="60"/>
    </row>
    <row r="4" spans="1:7" ht="15" customHeight="1" x14ac:dyDescent="0.25">
      <c r="E4" s="5" t="s">
        <v>140</v>
      </c>
    </row>
    <row r="5" spans="1:7" ht="19.5" customHeight="1" x14ac:dyDescent="0.25">
      <c r="A5" s="112" t="s">
        <v>112</v>
      </c>
      <c r="B5" s="113" t="s">
        <v>42</v>
      </c>
      <c r="C5" s="109" t="s">
        <v>41</v>
      </c>
      <c r="D5" s="109" t="s">
        <v>43</v>
      </c>
      <c r="E5" s="113" t="s">
        <v>44</v>
      </c>
      <c r="F5" s="113" t="s">
        <v>49</v>
      </c>
      <c r="G5" s="109" t="s">
        <v>39</v>
      </c>
    </row>
    <row r="6" spans="1:7" ht="19.5" customHeight="1" x14ac:dyDescent="0.25">
      <c r="A6" s="112"/>
      <c r="B6" s="113"/>
      <c r="C6" s="109"/>
      <c r="D6" s="109"/>
      <c r="E6" s="113"/>
      <c r="F6" s="113"/>
      <c r="G6" s="109"/>
    </row>
    <row r="7" spans="1:7" x14ac:dyDescent="0.25">
      <c r="A7" s="9"/>
      <c r="B7" s="8"/>
      <c r="C7" s="8"/>
      <c r="D7" s="8"/>
      <c r="E7" s="8"/>
      <c r="F7" s="8"/>
      <c r="G7" s="8"/>
    </row>
    <row r="8" spans="1:7" x14ac:dyDescent="0.25">
      <c r="A8" s="82">
        <v>1972</v>
      </c>
      <c r="B8" s="24">
        <v>19</v>
      </c>
      <c r="C8" s="24">
        <v>0</v>
      </c>
      <c r="D8" s="24">
        <v>0</v>
      </c>
      <c r="E8" s="24">
        <v>0</v>
      </c>
      <c r="F8" s="24">
        <v>0</v>
      </c>
      <c r="G8" s="24">
        <f>SUM(B8:F8)</f>
        <v>19</v>
      </c>
    </row>
    <row r="9" spans="1:7" x14ac:dyDescent="0.25">
      <c r="A9" s="4">
        <v>1973</v>
      </c>
      <c r="B9" s="8">
        <v>7</v>
      </c>
      <c r="C9" s="8">
        <v>0</v>
      </c>
      <c r="D9" s="8">
        <v>0</v>
      </c>
      <c r="E9" s="8">
        <v>0</v>
      </c>
      <c r="F9" s="8">
        <v>0</v>
      </c>
      <c r="G9" s="38">
        <f t="shared" ref="G9:G10" si="0">SUM(B9:F9)</f>
        <v>7</v>
      </c>
    </row>
    <row r="10" spans="1:7" x14ac:dyDescent="0.25">
      <c r="A10" s="82">
        <v>1974</v>
      </c>
      <c r="B10" s="24">
        <v>13</v>
      </c>
      <c r="C10" s="24">
        <v>0</v>
      </c>
      <c r="D10" s="24">
        <v>0</v>
      </c>
      <c r="E10" s="24">
        <v>0</v>
      </c>
      <c r="F10" s="24">
        <v>0</v>
      </c>
      <c r="G10" s="24">
        <f t="shared" si="0"/>
        <v>13</v>
      </c>
    </row>
    <row r="11" spans="1:7" x14ac:dyDescent="0.25">
      <c r="A11" s="4">
        <v>1975</v>
      </c>
      <c r="B11" s="8">
        <v>19</v>
      </c>
      <c r="C11" s="8">
        <v>0</v>
      </c>
      <c r="D11" s="8">
        <v>0</v>
      </c>
      <c r="E11" s="8">
        <v>0</v>
      </c>
      <c r="F11" s="8">
        <v>0</v>
      </c>
      <c r="G11" s="38">
        <f t="shared" ref="G11:G45" si="1">SUM(B11:F11)</f>
        <v>19</v>
      </c>
    </row>
    <row r="12" spans="1:7" x14ac:dyDescent="0.25">
      <c r="A12" s="82">
        <v>1976</v>
      </c>
      <c r="B12" s="24">
        <v>9</v>
      </c>
      <c r="C12" s="24">
        <v>0</v>
      </c>
      <c r="D12" s="24">
        <v>0</v>
      </c>
      <c r="E12" s="24">
        <v>0</v>
      </c>
      <c r="F12" s="24">
        <v>0</v>
      </c>
      <c r="G12" s="24">
        <f t="shared" si="1"/>
        <v>9</v>
      </c>
    </row>
    <row r="13" spans="1:7" x14ac:dyDescent="0.25">
      <c r="A13" s="4">
        <v>1977</v>
      </c>
      <c r="B13" s="8">
        <v>177</v>
      </c>
      <c r="C13" s="8">
        <v>0</v>
      </c>
      <c r="D13" s="8">
        <v>0</v>
      </c>
      <c r="E13" s="8">
        <v>0</v>
      </c>
      <c r="F13" s="8">
        <v>0</v>
      </c>
      <c r="G13" s="38">
        <f t="shared" si="1"/>
        <v>177</v>
      </c>
    </row>
    <row r="14" spans="1:7" x14ac:dyDescent="0.25">
      <c r="A14" s="82">
        <v>1978</v>
      </c>
      <c r="B14" s="24">
        <v>238</v>
      </c>
      <c r="C14" s="24">
        <v>0</v>
      </c>
      <c r="D14" s="24">
        <v>0</v>
      </c>
      <c r="E14" s="24">
        <v>0</v>
      </c>
      <c r="F14" s="24">
        <v>0</v>
      </c>
      <c r="G14" s="24">
        <f t="shared" si="1"/>
        <v>238</v>
      </c>
    </row>
    <row r="15" spans="1:7" x14ac:dyDescent="0.25">
      <c r="A15" s="4">
        <v>1979</v>
      </c>
      <c r="B15" s="8">
        <v>327</v>
      </c>
      <c r="C15" s="8">
        <v>1</v>
      </c>
      <c r="D15" s="8">
        <v>0</v>
      </c>
      <c r="E15" s="8">
        <v>0</v>
      </c>
      <c r="F15" s="8">
        <v>0</v>
      </c>
      <c r="G15" s="38">
        <f t="shared" si="1"/>
        <v>328</v>
      </c>
    </row>
    <row r="16" spans="1:7" x14ac:dyDescent="0.25">
      <c r="A16" s="82">
        <v>1980</v>
      </c>
      <c r="B16" s="24">
        <v>498</v>
      </c>
      <c r="C16" s="24">
        <v>0</v>
      </c>
      <c r="D16" s="24">
        <v>0</v>
      </c>
      <c r="E16" s="24">
        <v>0</v>
      </c>
      <c r="F16" s="24">
        <v>0</v>
      </c>
      <c r="G16" s="24">
        <f t="shared" si="1"/>
        <v>498</v>
      </c>
    </row>
    <row r="17" spans="1:7" x14ac:dyDescent="0.25">
      <c r="A17" s="4">
        <v>1981</v>
      </c>
      <c r="B17" s="8">
        <v>525</v>
      </c>
      <c r="C17" s="8">
        <v>0</v>
      </c>
      <c r="D17" s="8">
        <v>3</v>
      </c>
      <c r="E17" s="8">
        <v>0</v>
      </c>
      <c r="F17" s="8">
        <v>0</v>
      </c>
      <c r="G17" s="38">
        <f t="shared" si="1"/>
        <v>528</v>
      </c>
    </row>
    <row r="18" spans="1:7" x14ac:dyDescent="0.25">
      <c r="A18" s="82">
        <v>1982</v>
      </c>
      <c r="B18" s="24">
        <v>393</v>
      </c>
      <c r="C18" s="24">
        <v>0</v>
      </c>
      <c r="D18" s="24">
        <v>3</v>
      </c>
      <c r="E18" s="24">
        <v>0</v>
      </c>
      <c r="F18" s="24">
        <v>0</v>
      </c>
      <c r="G18" s="24">
        <f t="shared" si="1"/>
        <v>396</v>
      </c>
    </row>
    <row r="19" spans="1:7" x14ac:dyDescent="0.25">
      <c r="A19" s="4">
        <v>1983</v>
      </c>
      <c r="B19" s="8">
        <v>159</v>
      </c>
      <c r="C19" s="8">
        <v>1</v>
      </c>
      <c r="D19" s="8">
        <v>2</v>
      </c>
      <c r="E19" s="8">
        <v>0</v>
      </c>
      <c r="F19" s="8">
        <v>0</v>
      </c>
      <c r="G19" s="38">
        <f t="shared" si="1"/>
        <v>162</v>
      </c>
    </row>
    <row r="20" spans="1:7" x14ac:dyDescent="0.25">
      <c r="A20" s="82">
        <v>1984</v>
      </c>
      <c r="B20" s="24">
        <v>288</v>
      </c>
      <c r="C20" s="24">
        <v>0</v>
      </c>
      <c r="D20" s="24">
        <v>0</v>
      </c>
      <c r="E20" s="24">
        <v>0</v>
      </c>
      <c r="F20" s="24">
        <v>1</v>
      </c>
      <c r="G20" s="24">
        <f t="shared" si="1"/>
        <v>289</v>
      </c>
    </row>
    <row r="21" spans="1:7" x14ac:dyDescent="0.25">
      <c r="A21" s="4">
        <v>1985</v>
      </c>
      <c r="B21" s="8">
        <v>401</v>
      </c>
      <c r="C21" s="8">
        <v>0</v>
      </c>
      <c r="D21" s="8">
        <v>1</v>
      </c>
      <c r="E21" s="8">
        <v>1</v>
      </c>
      <c r="F21" s="8">
        <v>0</v>
      </c>
      <c r="G21" s="38">
        <f t="shared" si="1"/>
        <v>403</v>
      </c>
    </row>
    <row r="22" spans="1:7" x14ac:dyDescent="0.25">
      <c r="A22" s="82">
        <v>1986</v>
      </c>
      <c r="B22" s="24">
        <v>299</v>
      </c>
      <c r="C22" s="24">
        <v>1</v>
      </c>
      <c r="D22" s="24">
        <v>1</v>
      </c>
      <c r="E22" s="24">
        <v>0</v>
      </c>
      <c r="F22" s="24">
        <v>0</v>
      </c>
      <c r="G22" s="24">
        <f t="shared" si="1"/>
        <v>301</v>
      </c>
    </row>
    <row r="23" spans="1:7" x14ac:dyDescent="0.25">
      <c r="A23" s="4">
        <v>1987</v>
      </c>
      <c r="B23" s="8">
        <v>125</v>
      </c>
      <c r="C23" s="8">
        <v>0</v>
      </c>
      <c r="D23" s="8">
        <v>5</v>
      </c>
      <c r="E23" s="8">
        <v>0</v>
      </c>
      <c r="F23" s="8">
        <v>1</v>
      </c>
      <c r="G23" s="38">
        <f t="shared" si="1"/>
        <v>131</v>
      </c>
    </row>
    <row r="24" spans="1:7" x14ac:dyDescent="0.25">
      <c r="A24" s="82">
        <v>1988</v>
      </c>
      <c r="B24" s="24">
        <v>146</v>
      </c>
      <c r="C24" s="24">
        <v>0</v>
      </c>
      <c r="D24" s="24">
        <v>15</v>
      </c>
      <c r="E24" s="24">
        <v>6</v>
      </c>
      <c r="F24" s="24">
        <v>5</v>
      </c>
      <c r="G24" s="24">
        <f t="shared" si="1"/>
        <v>172</v>
      </c>
    </row>
    <row r="25" spans="1:7" x14ac:dyDescent="0.25">
      <c r="A25" s="4">
        <v>1989</v>
      </c>
      <c r="B25" s="8">
        <v>221</v>
      </c>
      <c r="C25" s="8">
        <v>0</v>
      </c>
      <c r="D25" s="8">
        <v>23</v>
      </c>
      <c r="E25" s="8">
        <v>13</v>
      </c>
      <c r="F25" s="8">
        <v>23</v>
      </c>
      <c r="G25" s="38">
        <f t="shared" si="1"/>
        <v>280</v>
      </c>
    </row>
    <row r="26" spans="1:7" x14ac:dyDescent="0.25">
      <c r="A26" s="82">
        <v>1990</v>
      </c>
      <c r="B26" s="24">
        <v>552</v>
      </c>
      <c r="C26" s="24">
        <v>2</v>
      </c>
      <c r="D26" s="24">
        <v>36</v>
      </c>
      <c r="E26" s="24">
        <v>7</v>
      </c>
      <c r="F26" s="24">
        <v>42</v>
      </c>
      <c r="G26" s="24">
        <f t="shared" si="1"/>
        <v>639</v>
      </c>
    </row>
    <row r="27" spans="1:7" x14ac:dyDescent="0.25">
      <c r="A27" s="4">
        <v>1991</v>
      </c>
      <c r="B27" s="8">
        <v>998</v>
      </c>
      <c r="C27" s="8">
        <v>8</v>
      </c>
      <c r="D27" s="8">
        <v>44</v>
      </c>
      <c r="E27" s="8">
        <v>10</v>
      </c>
      <c r="F27" s="8">
        <v>66</v>
      </c>
      <c r="G27" s="38">
        <f t="shared" si="1"/>
        <v>1126</v>
      </c>
    </row>
    <row r="28" spans="1:7" x14ac:dyDescent="0.25">
      <c r="A28" s="82">
        <v>1992</v>
      </c>
      <c r="B28" s="24">
        <v>1404</v>
      </c>
      <c r="C28" s="24">
        <v>28</v>
      </c>
      <c r="D28" s="24">
        <v>71</v>
      </c>
      <c r="E28" s="24">
        <v>7</v>
      </c>
      <c r="F28" s="24">
        <v>93</v>
      </c>
      <c r="G28" s="24">
        <f t="shared" si="1"/>
        <v>1603</v>
      </c>
    </row>
    <row r="29" spans="1:7" x14ac:dyDescent="0.25">
      <c r="A29" s="4">
        <v>1993</v>
      </c>
      <c r="B29" s="8">
        <v>2006</v>
      </c>
      <c r="C29" s="8">
        <v>72</v>
      </c>
      <c r="D29" s="8">
        <v>76</v>
      </c>
      <c r="E29" s="8">
        <v>3</v>
      </c>
      <c r="F29" s="8">
        <v>13</v>
      </c>
      <c r="G29" s="38">
        <f t="shared" si="1"/>
        <v>2170</v>
      </c>
    </row>
    <row r="30" spans="1:7" x14ac:dyDescent="0.25">
      <c r="A30" s="82">
        <v>1994</v>
      </c>
      <c r="B30" s="24">
        <v>1709</v>
      </c>
      <c r="C30" s="24">
        <v>53</v>
      </c>
      <c r="D30" s="24">
        <v>69</v>
      </c>
      <c r="E30" s="24">
        <v>1</v>
      </c>
      <c r="F30" s="24">
        <v>2</v>
      </c>
      <c r="G30" s="24">
        <f t="shared" si="1"/>
        <v>1834</v>
      </c>
    </row>
    <row r="31" spans="1:7" x14ac:dyDescent="0.25">
      <c r="A31" s="4">
        <v>1995</v>
      </c>
      <c r="B31" s="8">
        <v>531</v>
      </c>
      <c r="C31" s="8">
        <v>46</v>
      </c>
      <c r="D31" s="8">
        <v>42</v>
      </c>
      <c r="E31" s="8">
        <v>0</v>
      </c>
      <c r="F31" s="8">
        <v>0</v>
      </c>
      <c r="G31" s="38">
        <f t="shared" si="1"/>
        <v>619</v>
      </c>
    </row>
    <row r="32" spans="1:7" x14ac:dyDescent="0.25">
      <c r="A32" s="82">
        <v>1996</v>
      </c>
      <c r="B32" s="24">
        <v>227</v>
      </c>
      <c r="C32" s="24">
        <v>14</v>
      </c>
      <c r="D32" s="24">
        <v>11</v>
      </c>
      <c r="E32" s="24">
        <v>0</v>
      </c>
      <c r="F32" s="24">
        <v>0</v>
      </c>
      <c r="G32" s="24">
        <f t="shared" si="1"/>
        <v>252</v>
      </c>
    </row>
    <row r="33" spans="1:7" x14ac:dyDescent="0.25">
      <c r="A33" s="4">
        <v>1997</v>
      </c>
      <c r="B33" s="8">
        <v>751</v>
      </c>
      <c r="C33" s="8">
        <v>27</v>
      </c>
      <c r="D33" s="8">
        <v>23</v>
      </c>
      <c r="E33" s="8">
        <v>0</v>
      </c>
      <c r="F33" s="8">
        <v>0</v>
      </c>
      <c r="G33" s="38">
        <f t="shared" si="1"/>
        <v>801</v>
      </c>
    </row>
    <row r="34" spans="1:7" x14ac:dyDescent="0.25">
      <c r="A34" s="82">
        <v>1998</v>
      </c>
      <c r="B34" s="24">
        <v>1104</v>
      </c>
      <c r="C34" s="24">
        <v>42</v>
      </c>
      <c r="D34" s="24">
        <v>44</v>
      </c>
      <c r="E34" s="24">
        <v>1</v>
      </c>
      <c r="F34" s="24">
        <v>0</v>
      </c>
      <c r="G34" s="24">
        <f t="shared" si="1"/>
        <v>1191</v>
      </c>
    </row>
    <row r="35" spans="1:7" x14ac:dyDescent="0.25">
      <c r="A35" s="4">
        <v>1999</v>
      </c>
      <c r="B35" s="8">
        <v>1199</v>
      </c>
      <c r="C35" s="8">
        <v>29</v>
      </c>
      <c r="D35" s="8">
        <v>67</v>
      </c>
      <c r="E35" s="8">
        <v>5</v>
      </c>
      <c r="F35" s="8">
        <v>0</v>
      </c>
      <c r="G35" s="38">
        <f t="shared" si="1"/>
        <v>1300</v>
      </c>
    </row>
    <row r="36" spans="1:7" x14ac:dyDescent="0.25">
      <c r="A36" s="82">
        <v>2000</v>
      </c>
      <c r="B36" s="24">
        <v>2848</v>
      </c>
      <c r="C36" s="24">
        <v>61</v>
      </c>
      <c r="D36" s="24">
        <v>72</v>
      </c>
      <c r="E36" s="24">
        <v>1</v>
      </c>
      <c r="F36" s="24">
        <v>0</v>
      </c>
      <c r="G36" s="24">
        <f t="shared" si="1"/>
        <v>2982</v>
      </c>
    </row>
    <row r="37" spans="1:7" x14ac:dyDescent="0.25">
      <c r="A37" s="4">
        <v>2001</v>
      </c>
      <c r="B37" s="8">
        <v>3744</v>
      </c>
      <c r="C37" s="8">
        <v>87</v>
      </c>
      <c r="D37" s="8">
        <v>50</v>
      </c>
      <c r="E37" s="8">
        <v>4</v>
      </c>
      <c r="F37" s="8">
        <v>0</v>
      </c>
      <c r="G37" s="38">
        <f t="shared" si="1"/>
        <v>3885</v>
      </c>
    </row>
    <row r="38" spans="1:7" x14ac:dyDescent="0.25">
      <c r="A38" s="82">
        <v>2002</v>
      </c>
      <c r="B38" s="24">
        <v>2184</v>
      </c>
      <c r="C38" s="24">
        <v>126</v>
      </c>
      <c r="D38" s="24">
        <v>57</v>
      </c>
      <c r="E38" s="24">
        <v>1</v>
      </c>
      <c r="F38" s="24">
        <v>0</v>
      </c>
      <c r="G38" s="24">
        <f t="shared" si="1"/>
        <v>2368</v>
      </c>
    </row>
    <row r="39" spans="1:7" x14ac:dyDescent="0.25">
      <c r="A39" s="4">
        <v>2003</v>
      </c>
      <c r="B39" s="8">
        <v>2919</v>
      </c>
      <c r="C39" s="8">
        <v>130</v>
      </c>
      <c r="D39" s="8">
        <v>99</v>
      </c>
      <c r="E39" s="8">
        <v>2</v>
      </c>
      <c r="F39" s="8">
        <v>0</v>
      </c>
      <c r="G39" s="38">
        <f t="shared" si="1"/>
        <v>3150</v>
      </c>
    </row>
    <row r="40" spans="1:7" x14ac:dyDescent="0.25">
      <c r="A40" s="82">
        <v>2004</v>
      </c>
      <c r="B40" s="24">
        <v>1887</v>
      </c>
      <c r="C40" s="24">
        <v>183</v>
      </c>
      <c r="D40" s="24">
        <v>67</v>
      </c>
      <c r="E40" s="24">
        <v>6</v>
      </c>
      <c r="F40" s="24">
        <v>0</v>
      </c>
      <c r="G40" s="24">
        <f t="shared" si="1"/>
        <v>2143</v>
      </c>
    </row>
    <row r="41" spans="1:7" x14ac:dyDescent="0.25">
      <c r="A41" s="4">
        <v>2005</v>
      </c>
      <c r="B41" s="8">
        <v>2090</v>
      </c>
      <c r="C41" s="8">
        <v>272</v>
      </c>
      <c r="D41" s="8">
        <v>93</v>
      </c>
      <c r="E41" s="8">
        <v>8</v>
      </c>
      <c r="F41" s="8">
        <v>0</v>
      </c>
      <c r="G41" s="38">
        <f t="shared" si="1"/>
        <v>2463</v>
      </c>
    </row>
    <row r="42" spans="1:7" x14ac:dyDescent="0.25">
      <c r="A42" s="82">
        <v>2006</v>
      </c>
      <c r="B42" s="24">
        <v>2416</v>
      </c>
      <c r="C42" s="24">
        <v>475</v>
      </c>
      <c r="D42" s="24">
        <v>120</v>
      </c>
      <c r="E42" s="24">
        <v>1</v>
      </c>
      <c r="F42" s="24">
        <v>0</v>
      </c>
      <c r="G42" s="24">
        <f t="shared" si="1"/>
        <v>3012</v>
      </c>
    </row>
    <row r="43" spans="1:7" x14ac:dyDescent="0.25">
      <c r="A43" s="4">
        <v>2007</v>
      </c>
      <c r="B43" s="8">
        <v>1975</v>
      </c>
      <c r="C43" s="8">
        <v>359</v>
      </c>
      <c r="D43" s="8">
        <v>144</v>
      </c>
      <c r="E43" s="8">
        <v>0</v>
      </c>
      <c r="F43" s="8">
        <v>0</v>
      </c>
      <c r="G43" s="38">
        <f t="shared" si="1"/>
        <v>2478</v>
      </c>
    </row>
    <row r="44" spans="1:7" x14ac:dyDescent="0.25">
      <c r="A44" s="82">
        <v>2008</v>
      </c>
      <c r="B44" s="24">
        <v>2337</v>
      </c>
      <c r="C44" s="24">
        <v>585</v>
      </c>
      <c r="D44" s="24">
        <v>202</v>
      </c>
      <c r="E44" s="24">
        <v>0</v>
      </c>
      <c r="F44" s="24">
        <v>0</v>
      </c>
      <c r="G44" s="24">
        <f t="shared" si="1"/>
        <v>3124</v>
      </c>
    </row>
    <row r="45" spans="1:7" x14ac:dyDescent="0.25">
      <c r="A45" s="4">
        <v>2009</v>
      </c>
      <c r="B45" s="8">
        <v>1626</v>
      </c>
      <c r="C45" s="8">
        <v>643</v>
      </c>
      <c r="D45" s="8">
        <v>143</v>
      </c>
      <c r="E45" s="8">
        <v>0</v>
      </c>
      <c r="F45" s="8">
        <v>0</v>
      </c>
      <c r="G45" s="38">
        <f t="shared" si="1"/>
        <v>2412</v>
      </c>
    </row>
    <row r="46" spans="1:7" x14ac:dyDescent="0.25">
      <c r="A46" s="82">
        <v>2010</v>
      </c>
      <c r="B46" s="24">
        <v>822</v>
      </c>
      <c r="C46" s="24">
        <v>402</v>
      </c>
      <c r="D46" s="24">
        <v>59</v>
      </c>
      <c r="E46" s="24">
        <v>0</v>
      </c>
      <c r="F46" s="24">
        <v>0</v>
      </c>
      <c r="G46" s="24">
        <f t="shared" ref="G46:G47" si="2">SUM(B46:F46)</f>
        <v>1283</v>
      </c>
    </row>
    <row r="47" spans="1:7" s="28" customFormat="1" x14ac:dyDescent="0.25">
      <c r="A47" s="83">
        <v>2011</v>
      </c>
      <c r="B47" s="40">
        <v>1994</v>
      </c>
      <c r="C47" s="40">
        <v>624</v>
      </c>
      <c r="D47" s="40">
        <v>101</v>
      </c>
      <c r="E47" s="40">
        <v>0</v>
      </c>
      <c r="F47" s="40">
        <v>0</v>
      </c>
      <c r="G47" s="40">
        <f t="shared" si="2"/>
        <v>2719</v>
      </c>
    </row>
    <row r="48" spans="1:7" s="28" customFormat="1" x14ac:dyDescent="0.25">
      <c r="A48" s="82">
        <v>2012</v>
      </c>
      <c r="B48" s="24">
        <v>1615</v>
      </c>
      <c r="C48" s="24">
        <v>452</v>
      </c>
      <c r="D48" s="24">
        <v>74</v>
      </c>
      <c r="E48" s="24">
        <v>0</v>
      </c>
      <c r="F48" s="24">
        <v>0</v>
      </c>
      <c r="G48" s="24">
        <f t="shared" ref="G48:G49" si="3">SUM(B48:F48)</f>
        <v>2141</v>
      </c>
    </row>
    <row r="49" spans="1:7" s="28" customFormat="1" x14ac:dyDescent="0.25">
      <c r="A49" s="83">
        <v>2013</v>
      </c>
      <c r="B49" s="40">
        <v>559</v>
      </c>
      <c r="C49" s="40">
        <v>69</v>
      </c>
      <c r="D49" s="40">
        <v>19</v>
      </c>
      <c r="E49" s="40">
        <v>0</v>
      </c>
      <c r="F49" s="40">
        <v>0</v>
      </c>
      <c r="G49" s="40">
        <f t="shared" si="3"/>
        <v>647</v>
      </c>
    </row>
    <row r="50" spans="1:7" ht="8.25" customHeight="1" x14ac:dyDescent="0.25">
      <c r="A50" s="27"/>
      <c r="B50" s="40"/>
      <c r="C50" s="40"/>
      <c r="D50" s="40"/>
      <c r="E50" s="40"/>
      <c r="F50" s="40"/>
      <c r="G50" s="40"/>
    </row>
    <row r="51" spans="1:7" ht="26.25" customHeight="1" x14ac:dyDescent="0.25">
      <c r="A51" s="11" t="s">
        <v>39</v>
      </c>
      <c r="B51" s="41">
        <f t="shared" ref="B51:F51" si="4">SUM(B8:B49)</f>
        <v>43361</v>
      </c>
      <c r="C51" s="41">
        <f t="shared" si="4"/>
        <v>4792</v>
      </c>
      <c r="D51" s="41">
        <f t="shared" si="4"/>
        <v>1836</v>
      </c>
      <c r="E51" s="41">
        <f t="shared" si="4"/>
        <v>77</v>
      </c>
      <c r="F51" s="41">
        <f t="shared" si="4"/>
        <v>246</v>
      </c>
      <c r="G51" s="41">
        <f>SUM(G8:G49)</f>
        <v>50312</v>
      </c>
    </row>
    <row r="52" spans="1:7" x14ac:dyDescent="0.25">
      <c r="A52" s="45"/>
      <c r="B52" s="46">
        <f>B51*100/$G$51</f>
        <v>86.184210526315795</v>
      </c>
      <c r="C52" s="46">
        <f t="shared" ref="C52:F52" si="5">C51*100/$G$51</f>
        <v>9.5245667037684854</v>
      </c>
      <c r="D52" s="46">
        <f t="shared" si="5"/>
        <v>3.6492288122117982</v>
      </c>
      <c r="E52" s="46">
        <f t="shared" si="5"/>
        <v>0.15304499920496104</v>
      </c>
      <c r="F52" s="46">
        <f t="shared" si="5"/>
        <v>0.48894895849896647</v>
      </c>
      <c r="G52" s="46">
        <f>SUM(B52:F52)</f>
        <v>100.00000000000001</v>
      </c>
    </row>
  </sheetData>
  <mergeCells count="7">
    <mergeCell ref="D5:D6"/>
    <mergeCell ref="E5:E6"/>
    <mergeCell ref="F5:F6"/>
    <mergeCell ref="A5:A6"/>
    <mergeCell ref="G5:G6"/>
    <mergeCell ref="B5:B6"/>
    <mergeCell ref="C5:C6"/>
  </mergeCells>
  <phoneticPr fontId="0" type="noConversion"/>
  <pageMargins left="0.74803149606299213" right="0.74803149606299213" top="0.52" bottom="0.98425196850393704" header="0" footer="0"/>
  <pageSetup scale="89" orientation="portrait" r:id="rId1"/>
  <headerFooter alignWithMargins="0"/>
  <ignoredErrors>
    <ignoredError sqref="G10:G49 G8:G9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M56" sqref="M56"/>
    </sheetView>
  </sheetViews>
  <sheetFormatPr baseColWidth="10" defaultColWidth="11.42578125" defaultRowHeight="15" x14ac:dyDescent="0.25"/>
  <cols>
    <col min="1" max="1" width="18.7109375" style="5" customWidth="1"/>
    <col min="2" max="2" width="12.28515625" style="5" customWidth="1"/>
    <col min="3" max="3" width="10.28515625" style="5" customWidth="1"/>
    <col min="4" max="4" width="8.28515625" style="5" customWidth="1"/>
    <col min="5" max="5" width="8.140625" style="5" customWidth="1"/>
    <col min="6" max="6" width="10.42578125" style="5" customWidth="1"/>
    <col min="7" max="7" width="10.28515625" style="5" customWidth="1"/>
    <col min="8" max="8" width="8.42578125" style="5" customWidth="1"/>
    <col min="9" max="9" width="11.42578125" style="5"/>
    <col min="10" max="12" width="0" style="5" hidden="1" customWidth="1"/>
    <col min="13" max="16384" width="11.42578125" style="5"/>
  </cols>
  <sheetData>
    <row r="2" spans="1:12" ht="17.25" x14ac:dyDescent="0.3">
      <c r="A2" s="12" t="s">
        <v>144</v>
      </c>
    </row>
    <row r="4" spans="1:12" ht="17.25" x14ac:dyDescent="0.3">
      <c r="A4" s="74" t="s">
        <v>148</v>
      </c>
      <c r="B4" s="59"/>
      <c r="C4" s="59"/>
      <c r="D4" s="58"/>
      <c r="E4" s="56"/>
      <c r="F4" s="56"/>
      <c r="J4" s="59"/>
      <c r="K4" s="60"/>
      <c r="L4" s="60"/>
    </row>
    <row r="5" spans="1:12" ht="17.25" x14ac:dyDescent="0.3">
      <c r="A5" s="91" t="s">
        <v>129</v>
      </c>
      <c r="B5" s="59"/>
      <c r="C5" s="59"/>
      <c r="D5" s="58"/>
      <c r="E5" s="56"/>
      <c r="F5" s="56"/>
      <c r="J5" s="59"/>
      <c r="K5" s="60"/>
      <c r="L5" s="60"/>
    </row>
    <row r="7" spans="1:12" ht="19.5" customHeight="1" x14ac:dyDescent="0.25">
      <c r="A7" s="113" t="s">
        <v>108</v>
      </c>
      <c r="B7" s="113" t="s">
        <v>110</v>
      </c>
      <c r="C7" s="113" t="s">
        <v>111</v>
      </c>
      <c r="D7" s="109" t="s">
        <v>39</v>
      </c>
    </row>
    <row r="8" spans="1:12" ht="19.5" customHeight="1" x14ac:dyDescent="0.25">
      <c r="A8" s="113"/>
      <c r="B8" s="113"/>
      <c r="C8" s="113"/>
      <c r="D8" s="109"/>
    </row>
    <row r="10" spans="1:12" x14ac:dyDescent="0.25">
      <c r="A10" s="80" t="s">
        <v>1</v>
      </c>
      <c r="B10" s="24">
        <v>1</v>
      </c>
      <c r="C10" s="24">
        <v>10</v>
      </c>
      <c r="D10" s="24">
        <f t="shared" ref="D10:D25" si="0">SUM(B10:C10)</f>
        <v>11</v>
      </c>
      <c r="E10" s="45" t="s">
        <v>65</v>
      </c>
    </row>
    <row r="11" spans="1:12" x14ac:dyDescent="0.25">
      <c r="A11" s="81" t="s">
        <v>2</v>
      </c>
      <c r="B11" s="8">
        <v>30</v>
      </c>
      <c r="C11" s="8">
        <v>43</v>
      </c>
      <c r="D11" s="8">
        <f t="shared" si="0"/>
        <v>73</v>
      </c>
      <c r="E11" s="45" t="s">
        <v>66</v>
      </c>
    </row>
    <row r="12" spans="1:12" x14ac:dyDescent="0.25">
      <c r="A12" s="80" t="s">
        <v>3</v>
      </c>
      <c r="B12" s="24">
        <v>0</v>
      </c>
      <c r="C12" s="24">
        <v>20</v>
      </c>
      <c r="D12" s="24">
        <f t="shared" si="0"/>
        <v>20</v>
      </c>
      <c r="E12" s="45" t="s">
        <v>67</v>
      </c>
    </row>
    <row r="13" spans="1:12" x14ac:dyDescent="0.25">
      <c r="A13" s="81" t="s">
        <v>4</v>
      </c>
      <c r="B13" s="8">
        <v>35</v>
      </c>
      <c r="C13" s="8">
        <v>7</v>
      </c>
      <c r="D13" s="8">
        <f t="shared" si="0"/>
        <v>42</v>
      </c>
      <c r="E13" s="45" t="s">
        <v>68</v>
      </c>
    </row>
    <row r="14" spans="1:12" x14ac:dyDescent="0.25">
      <c r="A14" s="80" t="s">
        <v>7</v>
      </c>
      <c r="B14" s="24">
        <v>85</v>
      </c>
      <c r="C14" s="24">
        <v>129</v>
      </c>
      <c r="D14" s="24">
        <f t="shared" si="0"/>
        <v>214</v>
      </c>
      <c r="E14" s="45" t="s">
        <v>69</v>
      </c>
    </row>
    <row r="15" spans="1:12" x14ac:dyDescent="0.25">
      <c r="A15" s="81" t="s">
        <v>8</v>
      </c>
      <c r="B15" s="8">
        <v>4</v>
      </c>
      <c r="C15" s="8">
        <v>26</v>
      </c>
      <c r="D15" s="8">
        <f t="shared" si="0"/>
        <v>30</v>
      </c>
      <c r="E15" s="45" t="s">
        <v>70</v>
      </c>
    </row>
    <row r="16" spans="1:12" x14ac:dyDescent="0.25">
      <c r="A16" s="80" t="s">
        <v>5</v>
      </c>
      <c r="B16" s="24">
        <v>57</v>
      </c>
      <c r="C16" s="24">
        <v>62</v>
      </c>
      <c r="D16" s="24">
        <f t="shared" si="0"/>
        <v>119</v>
      </c>
      <c r="E16" s="45" t="s">
        <v>71</v>
      </c>
    </row>
    <row r="17" spans="1:5" x14ac:dyDescent="0.25">
      <c r="A17" s="81" t="s">
        <v>6</v>
      </c>
      <c r="B17" s="8">
        <v>1</v>
      </c>
      <c r="C17" s="8">
        <v>10</v>
      </c>
      <c r="D17" s="8">
        <f t="shared" si="0"/>
        <v>11</v>
      </c>
      <c r="E17" s="45" t="s">
        <v>72</v>
      </c>
    </row>
    <row r="18" spans="1:5" x14ac:dyDescent="0.25">
      <c r="A18" s="80" t="s">
        <v>9</v>
      </c>
      <c r="B18" s="24">
        <v>1089</v>
      </c>
      <c r="C18" s="24">
        <v>249</v>
      </c>
      <c r="D18" s="24">
        <f t="shared" si="0"/>
        <v>1338</v>
      </c>
      <c r="E18" s="45" t="s">
        <v>73</v>
      </c>
    </row>
    <row r="19" spans="1:5" x14ac:dyDescent="0.25">
      <c r="A19" s="81" t="s">
        <v>10</v>
      </c>
      <c r="B19" s="8">
        <v>6</v>
      </c>
      <c r="C19" s="8">
        <v>20</v>
      </c>
      <c r="D19" s="8">
        <f t="shared" si="0"/>
        <v>26</v>
      </c>
      <c r="E19" s="45" t="s">
        <v>74</v>
      </c>
    </row>
    <row r="20" spans="1:5" x14ac:dyDescent="0.25">
      <c r="A20" s="80" t="s">
        <v>33</v>
      </c>
      <c r="B20" s="24">
        <v>4</v>
      </c>
      <c r="C20" s="24">
        <v>74</v>
      </c>
      <c r="D20" s="24">
        <f t="shared" si="0"/>
        <v>78</v>
      </c>
      <c r="E20" s="45" t="s">
        <v>75</v>
      </c>
    </row>
    <row r="21" spans="1:5" x14ac:dyDescent="0.25">
      <c r="A21" s="81" t="s">
        <v>11</v>
      </c>
      <c r="B21" s="8">
        <v>18</v>
      </c>
      <c r="C21" s="8">
        <v>51</v>
      </c>
      <c r="D21" s="8">
        <f t="shared" si="0"/>
        <v>69</v>
      </c>
      <c r="E21" s="45" t="s">
        <v>76</v>
      </c>
    </row>
    <row r="22" spans="1:5" x14ac:dyDescent="0.25">
      <c r="A22" s="80" t="s">
        <v>12</v>
      </c>
      <c r="B22" s="24">
        <v>11</v>
      </c>
      <c r="C22" s="24">
        <v>27</v>
      </c>
      <c r="D22" s="24">
        <f t="shared" si="0"/>
        <v>38</v>
      </c>
      <c r="E22" s="45" t="s">
        <v>77</v>
      </c>
    </row>
    <row r="23" spans="1:5" x14ac:dyDescent="0.25">
      <c r="A23" s="81" t="s">
        <v>13</v>
      </c>
      <c r="B23" s="8">
        <v>11</v>
      </c>
      <c r="C23" s="8">
        <v>25</v>
      </c>
      <c r="D23" s="8">
        <f t="shared" si="0"/>
        <v>36</v>
      </c>
      <c r="E23" s="45" t="s">
        <v>78</v>
      </c>
    </row>
    <row r="24" spans="1:5" x14ac:dyDescent="0.25">
      <c r="A24" s="80" t="s">
        <v>14</v>
      </c>
      <c r="B24" s="24">
        <v>51</v>
      </c>
      <c r="C24" s="24">
        <v>99</v>
      </c>
      <c r="D24" s="24">
        <f t="shared" si="0"/>
        <v>150</v>
      </c>
      <c r="E24" s="45" t="s">
        <v>79</v>
      </c>
    </row>
    <row r="25" spans="1:5" x14ac:dyDescent="0.25">
      <c r="A25" s="81" t="s">
        <v>15</v>
      </c>
      <c r="B25" s="8">
        <v>116</v>
      </c>
      <c r="C25" s="8">
        <v>57</v>
      </c>
      <c r="D25" s="8">
        <f t="shared" si="0"/>
        <v>173</v>
      </c>
      <c r="E25" s="45" t="s">
        <v>80</v>
      </c>
    </row>
    <row r="26" spans="1:5" x14ac:dyDescent="0.25">
      <c r="A26" s="80" t="s">
        <v>16</v>
      </c>
      <c r="B26" s="24">
        <v>2</v>
      </c>
      <c r="C26" s="24">
        <v>28</v>
      </c>
      <c r="D26" s="24">
        <f t="shared" ref="D26:D41" si="1">SUM(B26:C26)</f>
        <v>30</v>
      </c>
      <c r="E26" s="45" t="s">
        <v>81</v>
      </c>
    </row>
    <row r="27" spans="1:5" ht="15.75" customHeight="1" x14ac:dyDescent="0.25">
      <c r="A27" s="81" t="s">
        <v>17</v>
      </c>
      <c r="B27" s="8">
        <v>0</v>
      </c>
      <c r="C27" s="8">
        <v>19</v>
      </c>
      <c r="D27" s="8">
        <f t="shared" si="1"/>
        <v>19</v>
      </c>
      <c r="E27" s="45" t="s">
        <v>82</v>
      </c>
    </row>
    <row r="28" spans="1:5" x14ac:dyDescent="0.25">
      <c r="A28" s="80" t="s">
        <v>18</v>
      </c>
      <c r="B28" s="24">
        <v>11</v>
      </c>
      <c r="C28" s="24">
        <v>59</v>
      </c>
      <c r="D28" s="24">
        <f t="shared" si="1"/>
        <v>70</v>
      </c>
      <c r="E28" s="45" t="s">
        <v>83</v>
      </c>
    </row>
    <row r="29" spans="1:5" x14ac:dyDescent="0.25">
      <c r="A29" s="81" t="s">
        <v>19</v>
      </c>
      <c r="B29" s="8">
        <v>13</v>
      </c>
      <c r="C29" s="8">
        <v>83</v>
      </c>
      <c r="D29" s="8">
        <f t="shared" si="1"/>
        <v>96</v>
      </c>
      <c r="E29" s="45" t="s">
        <v>84</v>
      </c>
    </row>
    <row r="30" spans="1:5" x14ac:dyDescent="0.25">
      <c r="A30" s="80" t="s">
        <v>20</v>
      </c>
      <c r="B30" s="24">
        <v>19</v>
      </c>
      <c r="C30" s="24">
        <v>90</v>
      </c>
      <c r="D30" s="24">
        <f t="shared" si="1"/>
        <v>109</v>
      </c>
      <c r="E30" s="45" t="s">
        <v>90</v>
      </c>
    </row>
    <row r="31" spans="1:5" x14ac:dyDescent="0.25">
      <c r="A31" s="81" t="s">
        <v>21</v>
      </c>
      <c r="B31" s="8">
        <v>40</v>
      </c>
      <c r="C31" s="8">
        <v>36</v>
      </c>
      <c r="D31" s="8">
        <f t="shared" si="1"/>
        <v>76</v>
      </c>
      <c r="E31" s="45" t="s">
        <v>85</v>
      </c>
    </row>
    <row r="32" spans="1:5" x14ac:dyDescent="0.25">
      <c r="A32" s="80" t="s">
        <v>22</v>
      </c>
      <c r="B32" s="24">
        <v>1</v>
      </c>
      <c r="C32" s="24">
        <v>22</v>
      </c>
      <c r="D32" s="24">
        <f t="shared" si="1"/>
        <v>23</v>
      </c>
      <c r="E32" s="45" t="s">
        <v>86</v>
      </c>
    </row>
    <row r="33" spans="1:5" x14ac:dyDescent="0.25">
      <c r="A33" s="81" t="s">
        <v>23</v>
      </c>
      <c r="B33" s="8">
        <v>22</v>
      </c>
      <c r="C33" s="8">
        <v>35</v>
      </c>
      <c r="D33" s="8">
        <f t="shared" si="1"/>
        <v>57</v>
      </c>
      <c r="E33" s="45" t="s">
        <v>87</v>
      </c>
    </row>
    <row r="34" spans="1:5" x14ac:dyDescent="0.25">
      <c r="A34" s="80" t="s">
        <v>24</v>
      </c>
      <c r="B34" s="24">
        <v>85</v>
      </c>
      <c r="C34" s="24">
        <v>59</v>
      </c>
      <c r="D34" s="24">
        <f t="shared" si="1"/>
        <v>144</v>
      </c>
      <c r="E34" s="45" t="s">
        <v>88</v>
      </c>
    </row>
    <row r="35" spans="1:5" x14ac:dyDescent="0.25">
      <c r="A35" s="81" t="s">
        <v>25</v>
      </c>
      <c r="B35" s="8">
        <v>52</v>
      </c>
      <c r="C35" s="8">
        <v>20</v>
      </c>
      <c r="D35" s="8">
        <f t="shared" si="1"/>
        <v>72</v>
      </c>
      <c r="E35" s="45" t="s">
        <v>89</v>
      </c>
    </row>
    <row r="36" spans="1:5" x14ac:dyDescent="0.25">
      <c r="A36" s="80" t="s">
        <v>26</v>
      </c>
      <c r="B36" s="24">
        <v>6</v>
      </c>
      <c r="C36" s="24">
        <v>47</v>
      </c>
      <c r="D36" s="24">
        <f t="shared" si="1"/>
        <v>53</v>
      </c>
      <c r="E36" s="45" t="s">
        <v>91</v>
      </c>
    </row>
    <row r="37" spans="1:5" x14ac:dyDescent="0.25">
      <c r="A37" s="81" t="s">
        <v>27</v>
      </c>
      <c r="B37" s="8">
        <v>19</v>
      </c>
      <c r="C37" s="8">
        <v>23</v>
      </c>
      <c r="D37" s="8">
        <f t="shared" si="1"/>
        <v>42</v>
      </c>
      <c r="E37" s="45" t="s">
        <v>92</v>
      </c>
    </row>
    <row r="38" spans="1:5" x14ac:dyDescent="0.25">
      <c r="A38" s="80" t="s">
        <v>28</v>
      </c>
      <c r="B38" s="24">
        <v>3</v>
      </c>
      <c r="C38" s="24">
        <v>17</v>
      </c>
      <c r="D38" s="24">
        <f t="shared" si="1"/>
        <v>20</v>
      </c>
      <c r="E38" s="45" t="s">
        <v>93</v>
      </c>
    </row>
    <row r="39" spans="1:5" x14ac:dyDescent="0.25">
      <c r="A39" s="81" t="s">
        <v>29</v>
      </c>
      <c r="B39" s="8">
        <v>42</v>
      </c>
      <c r="C39" s="8">
        <v>73</v>
      </c>
      <c r="D39" s="8">
        <f t="shared" si="1"/>
        <v>115</v>
      </c>
      <c r="E39" s="45" t="s">
        <v>94</v>
      </c>
    </row>
    <row r="40" spans="1:5" x14ac:dyDescent="0.25">
      <c r="A40" s="80" t="s">
        <v>30</v>
      </c>
      <c r="B40" s="24">
        <v>2</v>
      </c>
      <c r="C40" s="24">
        <v>22</v>
      </c>
      <c r="D40" s="24">
        <f t="shared" si="1"/>
        <v>24</v>
      </c>
      <c r="E40" s="45" t="s">
        <v>95</v>
      </c>
    </row>
    <row r="41" spans="1:5" x14ac:dyDescent="0.25">
      <c r="A41" s="81" t="s">
        <v>31</v>
      </c>
      <c r="B41" s="8">
        <v>19</v>
      </c>
      <c r="C41" s="8">
        <v>14</v>
      </c>
      <c r="D41" s="8">
        <f t="shared" si="1"/>
        <v>33</v>
      </c>
      <c r="E41" s="45" t="s">
        <v>96</v>
      </c>
    </row>
    <row r="42" spans="1:5" x14ac:dyDescent="0.25">
      <c r="B42" s="9"/>
      <c r="C42" s="9"/>
      <c r="D42" s="9"/>
    </row>
    <row r="43" spans="1:5" ht="15.75" x14ac:dyDescent="0.25">
      <c r="A43" s="3" t="s">
        <v>53</v>
      </c>
      <c r="B43" s="31">
        <f>B10+B11+B12+B13+B14+B15+B16+B17+B18+B19+B20+B21+B22+B23+B24+B25+B26+B27+B28+B29+B30+B31+B32+B33+B34+B35+B36+B37+B38+B39+B40+B41</f>
        <v>1855</v>
      </c>
      <c r="C43" s="31">
        <f>C10+C11+C12+C13+C14+C15+C16+C17+C18+C19+C20+C21+C22+C23+C24+C25+C26+C27+C28+C29+C30+C31+C32+C33+C34+C35+C36+C37+C38+C39+C40+C41</f>
        <v>1556</v>
      </c>
      <c r="D43" s="31">
        <f>D10+D11+D12+D13+D14+D15+D16+D17+D18+D19+D20+D21+D22+D23+D24+D25+D26+D27+D28+D29+D30+D31+D32+D33+D34+D35+D36+D37+D38+D39+D40+D41</f>
        <v>3411</v>
      </c>
    </row>
    <row r="44" spans="1:5" x14ac:dyDescent="0.25">
      <c r="B44" s="46">
        <f>B43*100/$D$43</f>
        <v>54.382878921137497</v>
      </c>
      <c r="C44" s="46">
        <f>C43*100/$D$43</f>
        <v>45.617121078862503</v>
      </c>
      <c r="D44" s="46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ageMargins left="0.39370078740157483" right="0.74803149606299213" top="0.59055118110236227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2.2.1</vt:lpstr>
      <vt:lpstr>2.3.1</vt:lpstr>
      <vt:lpstr>2.4.1</vt:lpstr>
      <vt:lpstr>'2.4.1'!Área_de_impresión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Michel Flores Vivanco</cp:lastModifiedBy>
  <cp:lastPrinted>2010-04-28T19:26:02Z</cp:lastPrinted>
  <dcterms:created xsi:type="dcterms:W3CDTF">2008-04-22T18:41:03Z</dcterms:created>
  <dcterms:modified xsi:type="dcterms:W3CDTF">2013-03-12T00:12:30Z</dcterms:modified>
</cp:coreProperties>
</file>