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D:\DATOS\Desktop\Ernesto Puntualidad y quejas VF\Indice de puntualidad\PUBLICACIONES\2018\REGION 2 TRIM 1\"/>
    </mc:Choice>
  </mc:AlternateContent>
  <bookViews>
    <workbookView xWindow="0" yWindow="0" windowWidth="21600" windowHeight="9735" tabRatio="615"/>
  </bookViews>
  <sheets>
    <sheet name="PUNTUALIDAD" sheetId="19" r:id="rId1"/>
    <sheet name="Gráficos Índice de Puntualidad" sheetId="20" r:id="rId2"/>
    <sheet name="Graficas Demoras" sheetId="21" r:id="rId3"/>
    <sheet name="Detalle Total de Causas" sheetId="22" r:id="rId4"/>
    <sheet name="Notas" sheetId="17" r:id="rId5"/>
  </sheets>
  <externalReferences>
    <externalReference r:id="rId6"/>
  </externalReferences>
  <calcPr calcId="171027"/>
  <pivotCaches>
    <pivotCache cacheId="136" r:id="rId7"/>
  </pivotCaches>
</workbook>
</file>

<file path=xl/calcChain.xml><?xml version="1.0" encoding="utf-8"?>
<calcChain xmlns="http://schemas.openxmlformats.org/spreadsheetml/2006/main">
  <c r="W28" i="19" l="1"/>
  <c r="V28" i="19"/>
  <c r="U28" i="19"/>
  <c r="T28" i="19"/>
  <c r="Q28" i="19"/>
  <c r="P28" i="19"/>
  <c r="O28" i="19"/>
  <c r="N28" i="19"/>
  <c r="L28" i="19"/>
  <c r="K28" i="19"/>
  <c r="J28" i="19"/>
  <c r="I28" i="19"/>
  <c r="G28" i="19"/>
  <c r="F28" i="19"/>
  <c r="E28" i="19"/>
  <c r="D28" i="19"/>
  <c r="A3" i="20" l="1"/>
  <c r="L60" i="20" l="1"/>
  <c r="L81" i="20" s="1"/>
  <c r="P26" i="19" l="1"/>
  <c r="O26" i="19"/>
  <c r="N26" i="19"/>
  <c r="D14" i="20" s="1"/>
  <c r="P16" i="19"/>
  <c r="O16" i="19"/>
  <c r="N16" i="19"/>
  <c r="D12" i="20" s="1"/>
  <c r="O22" i="19"/>
  <c r="N22" i="19"/>
  <c r="D13" i="20" s="1"/>
  <c r="P22" i="19"/>
  <c r="K22" i="19" l="1"/>
  <c r="J26" i="19"/>
  <c r="Q26" i="19"/>
  <c r="D9" i="20" s="1"/>
  <c r="J22" i="19"/>
  <c r="Q16" i="19"/>
  <c r="D7" i="20" s="1"/>
  <c r="I22" i="19"/>
  <c r="C13" i="20" s="1"/>
  <c r="E26" i="19"/>
  <c r="E22" i="19"/>
  <c r="D22" i="19"/>
  <c r="B13" i="20" s="1"/>
  <c r="F26" i="19"/>
  <c r="F16" i="19"/>
  <c r="F22" i="19"/>
  <c r="D26" i="19"/>
  <c r="B14" i="20" s="1"/>
  <c r="K26" i="19"/>
  <c r="I16" i="19"/>
  <c r="C12" i="20" s="1"/>
  <c r="K16" i="19"/>
  <c r="I26" i="19"/>
  <c r="C14" i="20" s="1"/>
  <c r="D16" i="19"/>
  <c r="B12" i="20" s="1"/>
  <c r="J16" i="19"/>
  <c r="Q22" i="19"/>
  <c r="D8" i="20" s="1"/>
  <c r="E16" i="19"/>
  <c r="L22" i="19" l="1"/>
  <c r="C8" i="20" s="1"/>
  <c r="G22" i="19"/>
  <c r="B8" i="20" s="1"/>
  <c r="L16" i="19"/>
  <c r="C7" i="20" s="1"/>
  <c r="G26" i="19"/>
  <c r="B9" i="20" s="1"/>
  <c r="L26" i="19"/>
  <c r="C9" i="20" s="1"/>
  <c r="G16" i="19"/>
  <c r="B7" i="20" s="1"/>
  <c r="V26" i="19" l="1"/>
  <c r="W26" i="19"/>
  <c r="T16" i="19"/>
  <c r="U16" i="19"/>
  <c r="U26" i="19"/>
  <c r="V16" i="19"/>
  <c r="U22" i="19"/>
  <c r="V22" i="19"/>
  <c r="T22" i="19"/>
  <c r="W16" i="19"/>
  <c r="W22" i="19"/>
  <c r="T26" i="19"/>
</calcChain>
</file>

<file path=xl/sharedStrings.xml><?xml version="1.0" encoding="utf-8"?>
<sst xmlns="http://schemas.openxmlformats.org/spreadsheetml/2006/main" count="228" uniqueCount="157">
  <si>
    <t>Aeroméxico Connect (Aerolitoral)</t>
  </si>
  <si>
    <t>Aeroméxico (Aerovías de México)</t>
  </si>
  <si>
    <t>Interjet (ABC Aerolíneas)</t>
  </si>
  <si>
    <t>Vivaaerobus (Aeroenlaces)</t>
  </si>
  <si>
    <t>Magnicharters (Grupo Aéreo Monterrey)</t>
  </si>
  <si>
    <t>American Airlines</t>
  </si>
  <si>
    <t>Delta Airlines</t>
  </si>
  <si>
    <t>Copa (Compañía Panameña de Aviación)</t>
  </si>
  <si>
    <t>Volaris (Concesionaria Vuela Cia de Aviación)</t>
  </si>
  <si>
    <r>
      <t xml:space="preserve">EMPRESAS NACIONALES/ </t>
    </r>
    <r>
      <rPr>
        <b/>
        <i/>
        <sz val="11"/>
        <rFont val="Arial"/>
        <family val="2"/>
      </rPr>
      <t>DOMESTIC AIR CARRIER</t>
    </r>
  </si>
  <si>
    <t>ESTADÍSTICA POR EMPRESA / AIR CARRIER STATISTICS</t>
  </si>
  <si>
    <r>
      <t>EN SERVICIO REGULAR INTERNACIONAL/</t>
    </r>
    <r>
      <rPr>
        <b/>
        <i/>
        <sz val="10"/>
        <rFont val="Arial"/>
        <family val="2"/>
      </rPr>
      <t xml:space="preserve"> SCHEDULED INTERNATIONAL SERVICE</t>
    </r>
  </si>
  <si>
    <r>
      <t>EMPRESAS INTERNACIONALES/ FOREIGN</t>
    </r>
    <r>
      <rPr>
        <b/>
        <i/>
        <sz val="10"/>
        <rFont val="Arial"/>
        <family val="2"/>
      </rPr>
      <t xml:space="preserve"> AIR CARRIER</t>
    </r>
  </si>
  <si>
    <t>Mar/Mar</t>
  </si>
  <si>
    <t>AIJ</t>
  </si>
  <si>
    <t>AMX</t>
  </si>
  <si>
    <t>GMT</t>
  </si>
  <si>
    <t>SLI</t>
  </si>
  <si>
    <t>VIV</t>
  </si>
  <si>
    <t>VOI</t>
  </si>
  <si>
    <t>AAL</t>
  </si>
  <si>
    <t>DAL</t>
  </si>
  <si>
    <t>UAL</t>
  </si>
  <si>
    <t>CMP</t>
  </si>
  <si>
    <t>E m p r e s a / Air Carrier</t>
  </si>
  <si>
    <t>ÍNDICE DE PUNTUALIDAD/ PUNCTUALITY INDEX</t>
  </si>
  <si>
    <t>IATA</t>
  </si>
  <si>
    <t>Promedio Centro y Sudamericanas/ Central and Latinamerican Average</t>
  </si>
  <si>
    <t>Promedio Norte América/ North America Average</t>
  </si>
  <si>
    <t>Índice Puntualidad</t>
  </si>
  <si>
    <t>Feb/Feb</t>
  </si>
  <si>
    <t>Abr/Apr</t>
  </si>
  <si>
    <t>May/May</t>
  </si>
  <si>
    <t>Jun/Jun</t>
  </si>
  <si>
    <t>Jul/Jul</t>
  </si>
  <si>
    <t>Ago/Aug</t>
  </si>
  <si>
    <t>Sep/Sep</t>
  </si>
  <si>
    <t>Oct/Oct</t>
  </si>
  <si>
    <t>Nov/Nov</t>
  </si>
  <si>
    <t>Dic/Dec</t>
  </si>
  <si>
    <r>
      <t>Ene/</t>
    </r>
    <r>
      <rPr>
        <b/>
        <i/>
        <sz val="10"/>
        <color theme="0"/>
        <rFont val="Arial"/>
        <family val="2"/>
      </rPr>
      <t>Jan</t>
    </r>
  </si>
  <si>
    <t>Mexicanas</t>
  </si>
  <si>
    <t>Norteamericanas</t>
  </si>
  <si>
    <t>Centro y Sudamericanas</t>
  </si>
  <si>
    <t>Aerolínea</t>
  </si>
  <si>
    <t>Índice de Puntualidad Promedio</t>
  </si>
  <si>
    <t>Dentro del  Horario</t>
  </si>
  <si>
    <r>
      <t>EN SERVICIO REGULAR/ SCHEDULED</t>
    </r>
    <r>
      <rPr>
        <b/>
        <i/>
        <sz val="10"/>
        <rFont val="Arial"/>
        <family val="2"/>
      </rPr>
      <t xml:space="preserve"> SERVICE</t>
    </r>
  </si>
  <si>
    <t>Promedio Empresas Nacionales</t>
  </si>
  <si>
    <t>Promedio Empresas Extranjeras</t>
  </si>
  <si>
    <t>Total de Operaciones</t>
  </si>
  <si>
    <t>% de Operaciones a Tiempo</t>
  </si>
  <si>
    <t>% de Operaciones con Demora</t>
  </si>
  <si>
    <t>% de Operaciones con Demora Imputable a la Aerolínea</t>
  </si>
  <si>
    <t>United Airlines, Inc.</t>
  </si>
  <si>
    <t>CFV</t>
  </si>
  <si>
    <t>Aéreo Calafia</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</si>
  <si>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</si>
  <si>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</si>
  <si>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</si>
  <si>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</si>
  <si>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</si>
  <si>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</si>
  <si>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</si>
  <si>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</si>
  <si>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</si>
  <si>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</si>
  <si>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</si>
  <si>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</si>
  <si>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</si>
  <si>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</si>
  <si>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</si>
  <si>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</si>
  <si>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</si>
  <si>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</si>
  <si>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 xml:space="preserve">Fuente: Comandancia del Aeropuerto, Subcomité de Demoras
</t>
  </si>
  <si>
    <t>Promedio % de Operaciones a Tiempo</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</si>
  <si>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</si>
  <si>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</si>
  <si>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</si>
  <si>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</si>
  <si>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</si>
  <si>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</si>
  <si>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Interjet</t>
  </si>
  <si>
    <t>Aeroméxico</t>
  </si>
  <si>
    <t>Magnicharters</t>
  </si>
  <si>
    <t>Aeroméxico Connect</t>
  </si>
  <si>
    <t>Vivaaerobus</t>
  </si>
  <si>
    <t>Volaris</t>
  </si>
  <si>
    <t>Copa</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</si>
  <si>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</si>
  <si>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</si>
  <si>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</si>
  <si>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</si>
  <si>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</si>
  <si>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</si>
  <si>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</si>
  <si>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</si>
  <si>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</si>
  <si>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</si>
  <si>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</si>
  <si>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</si>
  <si>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</si>
  <si>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</si>
  <si>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</si>
  <si>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</si>
  <si>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</si>
  <si>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</si>
  <si>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Total Anual 2017  (Ene-Mar)
Empresas Nacionales</t>
  </si>
  <si>
    <t>Total Anual 2016 (Ene-Mar)
Empresas Internacionales</t>
  </si>
  <si>
    <t>Índice de puntualidad
(Ene-Mar)</t>
  </si>
  <si>
    <t>AEROPUERTO DE MONTERREY</t>
  </si>
  <si>
    <t>Operaciones</t>
  </si>
  <si>
    <t>Detalle</t>
  </si>
  <si>
    <t>Operaciones a Tiempo</t>
  </si>
  <si>
    <t>No Imputable</t>
  </si>
  <si>
    <t xml:space="preserve">APLICACIÓN DE CONTROL DE FLUJO </t>
  </si>
  <si>
    <t>INFRAESTRUCTURA AEROPORTUARIA</t>
  </si>
  <si>
    <t>COMBUSTIBLES</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</si>
  <si>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</si>
  <si>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</si>
  <si>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</si>
  <si>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</si>
  <si>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</si>
  <si>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</si>
  <si>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</si>
  <si>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</si>
  <si>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</si>
  <si>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</si>
  <si>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</si>
  <si>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</si>
  <si>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</si>
  <si>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</si>
  <si>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</si>
  <si>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</si>
  <si>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</si>
  <si>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</si>
  <si>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MANTENIMIENTO AERONAVES*</t>
  </si>
  <si>
    <t>TRIPULACIONES*</t>
  </si>
  <si>
    <t>TRAFICO/DOCUMENTACION*</t>
  </si>
  <si>
    <t>OPERACIONES AEROLINEA*</t>
  </si>
  <si>
    <t>REPERCUSIONES*</t>
  </si>
  <si>
    <t>RAMPA AEROLINEA*</t>
  </si>
  <si>
    <t>INCIDENTE*</t>
  </si>
  <si>
    <t>METEOROLOGIA</t>
  </si>
  <si>
    <t>EVENTO OCASIONAL</t>
  </si>
  <si>
    <t>AUTORIDADES</t>
  </si>
  <si>
    <t>AEROCARES</t>
  </si>
  <si>
    <t>PASILLOS</t>
  </si>
  <si>
    <t>REPERCUSIONES</t>
  </si>
  <si>
    <t>REPERCUSIONES POR UN TERCERO</t>
  </si>
  <si>
    <t>Total general</t>
  </si>
  <si>
    <t>Operaciones Imputables a la aerolínea</t>
  </si>
  <si>
    <t xml:space="preserve">Aplicación De Control De Flujo </t>
  </si>
  <si>
    <t>Infraestructura Aeroportuaria</t>
  </si>
  <si>
    <t>Combustibles</t>
  </si>
  <si>
    <t>Otros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</si>
</sst>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59999389629810485"/>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s>
  <cellStyleXfs count="106">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164" fontId="6" fillId="0" borderId="0" applyFont="0" applyFill="0" applyBorder="0" applyAlignment="0" applyProtection="0"/>
    <xf numFmtId="0" fontId="18" fillId="3" borderId="0" applyNumberFormat="0" applyBorder="0" applyAlignment="0" applyProtection="0"/>
    <xf numFmtId="0" fontId="19" fillId="22" borderId="0" applyNumberFormat="0" applyBorder="0" applyAlignment="0" applyProtection="0"/>
    <xf numFmtId="0" fontId="6" fillId="23" borderId="4" applyNumberFormat="0" applyFont="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26" fillId="0" borderId="9" applyNumberFormat="0" applyFill="0" applyAlignment="0" applyProtection="0"/>
    <xf numFmtId="0" fontId="5" fillId="0" borderId="0"/>
    <xf numFmtId="9" fontId="29" fillId="0" borderId="0" applyFont="0" applyFill="0" applyBorder="0" applyAlignment="0" applyProtection="0"/>
    <xf numFmtId="43" fontId="34" fillId="0" borderId="0" applyFont="0" applyFill="0" applyBorder="0" applyAlignment="0" applyProtection="0"/>
    <xf numFmtId="0" fontId="6"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6"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0" fillId="0" borderId="0"/>
    <xf numFmtId="0" fontId="10" fillId="0" borderId="0"/>
    <xf numFmtId="0" fontId="6" fillId="0" borderId="0"/>
    <xf numFmtId="0" fontId="6" fillId="0" borderId="0"/>
    <xf numFmtId="0" fontId="4" fillId="0" borderId="0"/>
    <xf numFmtId="0" fontId="10"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4" fillId="0" borderId="0"/>
    <xf numFmtId="0" fontId="3" fillId="0" borderId="0"/>
    <xf numFmtId="0" fontId="2" fillId="0" borderId="0"/>
    <xf numFmtId="9" fontId="6" fillId="0" borderId="0" applyFont="0" applyFill="0" applyBorder="0" applyAlignment="0" applyProtection="0"/>
    <xf numFmtId="43" fontId="6"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84">
    <xf numFmtId="0" fontId="0" fillId="0" borderId="0" xfId="0"/>
    <xf numFmtId="0" fontId="0" fillId="0" borderId="10" xfId="0" applyFill="1" applyBorder="1"/>
    <xf numFmtId="0" fontId="0" fillId="0" borderId="0" xfId="0" applyFill="1" applyBorder="1"/>
    <xf numFmtId="0" fontId="7" fillId="0" borderId="0" xfId="0" applyFont="1" applyFill="1"/>
    <xf numFmtId="0" fontId="7" fillId="0" borderId="0" xfId="0" applyFont="1"/>
    <xf numFmtId="0" fontId="0" fillId="0" borderId="10" xfId="0" applyFill="1" applyBorder="1" applyAlignment="1">
      <alignment horizontal="left"/>
    </xf>
    <xf numFmtId="0" fontId="0" fillId="0" borderId="0" xfId="0" applyAlignment="1">
      <alignment horizontal="left"/>
    </xf>
    <xf numFmtId="0" fontId="6" fillId="0" borderId="10" xfId="0" applyFont="1" applyBorder="1" applyAlignment="1">
      <alignment horizontal="left"/>
    </xf>
    <xf numFmtId="0" fontId="27" fillId="0" borderId="0" xfId="0" applyFont="1" applyAlignment="1">
      <alignment horizontal="left"/>
    </xf>
    <xf numFmtId="0" fontId="7" fillId="0" borderId="0" xfId="0" applyFont="1" applyFill="1" applyAlignment="1">
      <alignment horizontal="left"/>
    </xf>
    <xf numFmtId="0" fontId="8" fillId="0" borderId="0" xfId="0" applyFont="1" applyFill="1" applyAlignment="1">
      <alignment horizontal="left"/>
    </xf>
    <xf numFmtId="9" fontId="0" fillId="0" borderId="0" xfId="44" applyFont="1" applyFill="1" applyBorder="1"/>
    <xf numFmtId="9" fontId="7" fillId="24" borderId="10" xfId="44" applyFont="1" applyFill="1" applyBorder="1" applyAlignment="1">
      <alignment horizontal="right"/>
    </xf>
    <xf numFmtId="0" fontId="30" fillId="0" borderId="0" xfId="0" applyFont="1"/>
    <xf numFmtId="3" fontId="0" fillId="0" borderId="10" xfId="0" applyNumberFormat="1" applyFill="1" applyBorder="1"/>
    <xf numFmtId="0" fontId="6" fillId="0" borderId="0" xfId="0" applyFont="1" applyBorder="1"/>
    <xf numFmtId="9" fontId="0" fillId="0" borderId="0" xfId="44" applyFont="1" applyFill="1" applyBorder="1" applyAlignment="1">
      <alignment horizontal="right"/>
    </xf>
    <xf numFmtId="0" fontId="7" fillId="24" borderId="10" xfId="0" applyFont="1" applyFill="1" applyBorder="1" applyAlignment="1">
      <alignment wrapText="1"/>
    </xf>
    <xf numFmtId="9" fontId="0" fillId="0" borderId="0" xfId="0" applyNumberFormat="1"/>
    <xf numFmtId="0" fontId="7" fillId="0" borderId="0" xfId="0" applyFont="1" applyAlignment="1"/>
    <xf numFmtId="0" fontId="6" fillId="0" borderId="10" xfId="0" applyFont="1" applyBorder="1" applyAlignment="1">
      <alignment horizontal="left" vertical="center"/>
    </xf>
    <xf numFmtId="9" fontId="0" fillId="0" borderId="11" xfId="44" applyFont="1" applyBorder="1" applyAlignment="1">
      <alignment horizontal="center"/>
    </xf>
    <xf numFmtId="0" fontId="6" fillId="0" borderId="0" xfId="0" applyFont="1" applyBorder="1" applyAlignment="1">
      <alignment horizontal="left" vertical="center"/>
    </xf>
    <xf numFmtId="9" fontId="0" fillId="0" borderId="0" xfId="44" applyFont="1" applyBorder="1" applyAlignment="1">
      <alignment horizontal="center"/>
    </xf>
    <xf numFmtId="9" fontId="0" fillId="0" borderId="10" xfId="0" applyNumberFormat="1" applyBorder="1" applyAlignment="1">
      <alignment horizontal="center" wrapText="1"/>
    </xf>
    <xf numFmtId="0" fontId="0" fillId="0" borderId="0" xfId="0" applyBorder="1"/>
    <xf numFmtId="0" fontId="31" fillId="25" borderId="10" xfId="0" applyFont="1" applyFill="1" applyBorder="1" applyAlignment="1">
      <alignment horizontal="center" vertical="center" wrapText="1"/>
    </xf>
    <xf numFmtId="0" fontId="31" fillId="26" borderId="10" xfId="0" applyFont="1" applyFill="1" applyBorder="1" applyAlignment="1">
      <alignment horizontal="center" vertical="center" wrapText="1"/>
    </xf>
    <xf numFmtId="0" fontId="33" fillId="26" borderId="10" xfId="0" applyFont="1" applyFill="1" applyBorder="1" applyAlignment="1">
      <alignment vertical="center" wrapText="1"/>
    </xf>
    <xf numFmtId="0" fontId="0" fillId="27" borderId="11" xfId="0" applyFill="1" applyBorder="1"/>
    <xf numFmtId="165" fontId="0" fillId="0" borderId="10" xfId="45" applyNumberFormat="1" applyFont="1" applyFill="1" applyBorder="1"/>
    <xf numFmtId="166" fontId="0" fillId="0" borderId="10" xfId="44" applyNumberFormat="1" applyFont="1" applyBorder="1" applyAlignment="1">
      <alignment horizontal="center"/>
    </xf>
    <xf numFmtId="0" fontId="7" fillId="24" borderId="13" xfId="0" applyFont="1" applyFill="1" applyBorder="1" applyAlignment="1">
      <alignment wrapText="1"/>
    </xf>
    <xf numFmtId="9" fontId="0" fillId="0" borderId="10" xfId="44" applyNumberFormat="1" applyFont="1" applyFill="1" applyBorder="1"/>
    <xf numFmtId="9" fontId="7" fillId="24" borderId="10" xfId="44" applyFont="1" applyFill="1" applyBorder="1" applyAlignment="1">
      <alignment horizontal="center" vertical="center"/>
    </xf>
    <xf numFmtId="9" fontId="0" fillId="0" borderId="10" xfId="44" applyFont="1" applyFill="1" applyBorder="1"/>
    <xf numFmtId="0" fontId="6" fillId="0" borderId="10" xfId="0" applyFont="1" applyFill="1" applyBorder="1"/>
    <xf numFmtId="0" fontId="31" fillId="25" borderId="10" xfId="82" applyFont="1" applyFill="1" applyBorder="1" applyAlignment="1">
      <alignment horizontal="center" vertical="center" wrapText="1"/>
    </xf>
    <xf numFmtId="0" fontId="31" fillId="25" borderId="13" xfId="82" applyFont="1" applyFill="1" applyBorder="1" applyAlignment="1">
      <alignment horizontal="center" vertical="center" wrapText="1"/>
    </xf>
    <xf numFmtId="0" fontId="6" fillId="29" borderId="10" xfId="82" applyFill="1" applyBorder="1" applyAlignment="1">
      <alignment vertical="center" wrapText="1"/>
    </xf>
    <xf numFmtId="0" fontId="0" fillId="0" borderId="0" xfId="0" applyAlignment="1">
      <alignment wrapText="1"/>
    </xf>
    <xf numFmtId="0" fontId="30" fillId="0" borderId="0" xfId="0" applyFont="1" applyAlignment="1"/>
    <xf numFmtId="9" fontId="6" fillId="27" borderId="13" xfId="0" applyNumberFormat="1" applyFont="1" applyFill="1" applyBorder="1"/>
    <xf numFmtId="0" fontId="7" fillId="24" borderId="11" xfId="0" applyFont="1" applyFill="1" applyBorder="1" applyAlignment="1">
      <alignment horizontal="left" wrapText="1"/>
    </xf>
    <xf numFmtId="0" fontId="7" fillId="0" borderId="0" xfId="0" applyFont="1" applyAlignment="1">
      <alignment horizontal="left"/>
    </xf>
    <xf numFmtId="0" fontId="31" fillId="26" borderId="12" xfId="0" applyFont="1" applyFill="1" applyBorder="1" applyAlignment="1">
      <alignment horizontal="center" vertical="center"/>
    </xf>
    <xf numFmtId="0" fontId="8" fillId="0" borderId="0" xfId="0" applyFont="1" applyAlignment="1"/>
    <xf numFmtId="0" fontId="31" fillId="26" borderId="13" xfId="0" applyFont="1" applyFill="1" applyBorder="1" applyAlignment="1">
      <alignment horizontal="center" vertical="center" wrapText="1"/>
    </xf>
    <xf numFmtId="0" fontId="31" fillId="26" borderId="11" xfId="0" applyFont="1" applyFill="1" applyBorder="1" applyAlignment="1">
      <alignment horizontal="center" vertical="center" wrapText="1"/>
    </xf>
    <xf numFmtId="3" fontId="7" fillId="24" borderId="11" xfId="0" applyNumberFormat="1" applyFont="1" applyFill="1" applyBorder="1" applyAlignment="1">
      <alignment wrapText="1"/>
    </xf>
    <xf numFmtId="3" fontId="7" fillId="24" borderId="10" xfId="0" applyNumberFormat="1" applyFont="1" applyFill="1" applyBorder="1" applyAlignment="1">
      <alignment wrapText="1"/>
    </xf>
    <xf numFmtId="3" fontId="7" fillId="24" borderId="11" xfId="0" applyNumberFormat="1" applyFont="1" applyFill="1" applyBorder="1" applyAlignment="1">
      <alignment horizontal="left" wrapText="1"/>
    </xf>
    <xf numFmtId="0" fontId="7" fillId="24" borderId="11" xfId="0" applyFont="1" applyFill="1" applyBorder="1" applyAlignment="1">
      <alignment wrapText="1"/>
    </xf>
    <xf numFmtId="0" fontId="31" fillId="28" borderId="0" xfId="0" applyFont="1" applyFill="1" applyBorder="1" applyAlignment="1">
      <alignment horizontal="center" wrapText="1"/>
    </xf>
    <xf numFmtId="0" fontId="31" fillId="28" borderId="17" xfId="0" applyFont="1" applyFill="1" applyBorder="1" applyAlignment="1">
      <alignment horizontal="center" wrapText="1"/>
    </xf>
    <xf numFmtId="0" fontId="31" fillId="26" borderId="12" xfId="0" applyFont="1" applyFill="1" applyBorder="1" applyAlignment="1">
      <alignment horizontal="center" vertical="center"/>
    </xf>
    <xf numFmtId="0" fontId="31" fillId="26" borderId="14" xfId="0" applyFont="1" applyFill="1" applyBorder="1" applyAlignment="1">
      <alignment horizontal="center" vertical="center"/>
    </xf>
    <xf numFmtId="0" fontId="31" fillId="26" borderId="13" xfId="0" applyFont="1" applyFill="1" applyBorder="1" applyAlignment="1">
      <alignment horizontal="center"/>
    </xf>
    <xf numFmtId="0" fontId="31" fillId="26" borderId="15" xfId="0" applyFont="1" applyFill="1" applyBorder="1" applyAlignment="1">
      <alignment horizontal="center"/>
    </xf>
    <xf numFmtId="0" fontId="31" fillId="26" borderId="11" xfId="0" applyFont="1" applyFill="1" applyBorder="1" applyAlignment="1">
      <alignment horizontal="center"/>
    </xf>
    <xf numFmtId="0" fontId="31" fillId="25" borderId="13" xfId="0" applyFont="1" applyFill="1" applyBorder="1" applyAlignment="1">
      <alignment horizontal="center"/>
    </xf>
    <xf numFmtId="0" fontId="31" fillId="25" borderId="15" xfId="0" applyFont="1" applyFill="1" applyBorder="1" applyAlignment="1">
      <alignment horizontal="center"/>
    </xf>
    <xf numFmtId="0" fontId="31" fillId="25" borderId="11" xfId="0" applyFont="1" applyFill="1" applyBorder="1" applyAlignment="1">
      <alignment horizontal="center"/>
    </xf>
    <xf numFmtId="0" fontId="7" fillId="24" borderId="13" xfId="0" applyFont="1" applyFill="1" applyBorder="1" applyAlignment="1">
      <alignment horizontal="center" wrapText="1"/>
    </xf>
    <xf numFmtId="0" fontId="7" fillId="24" borderId="15" xfId="0" applyFont="1" applyFill="1" applyBorder="1" applyAlignment="1">
      <alignment horizontal="center" wrapText="1"/>
    </xf>
    <xf numFmtId="0" fontId="7" fillId="24" borderId="13" xfId="0" applyFont="1" applyFill="1" applyBorder="1" applyAlignment="1">
      <alignment horizontal="left" wrapText="1"/>
    </xf>
    <xf numFmtId="0" fontId="7" fillId="24" borderId="11" xfId="0" applyFont="1" applyFill="1" applyBorder="1" applyAlignment="1">
      <alignment horizontal="left" wrapText="1"/>
    </xf>
    <xf numFmtId="0" fontId="31" fillId="26" borderId="17" xfId="0" applyFont="1" applyFill="1" applyBorder="1" applyAlignment="1">
      <alignment horizontal="center" vertical="center" wrapText="1"/>
    </xf>
    <xf numFmtId="0" fontId="31" fillId="26" borderId="16" xfId="0" applyFont="1" applyFill="1" applyBorder="1" applyAlignment="1">
      <alignment horizontal="center" vertical="center" wrapText="1"/>
    </xf>
    <xf numFmtId="0" fontId="1" fillId="0" borderId="0" xfId="103"/>
    <xf numFmtId="0" fontId="51" fillId="24" borderId="10" xfId="103" applyFont="1" applyFill="1" applyBorder="1"/>
    <xf numFmtId="165" fontId="51" fillId="24" borderId="10" xfId="103" applyNumberFormat="1" applyFont="1" applyFill="1" applyBorder="1"/>
    <xf numFmtId="0" fontId="1" fillId="0" borderId="10" xfId="103" applyBorder="1"/>
    <xf numFmtId="165" fontId="0" fillId="0" borderId="10" xfId="104" applyNumberFormat="1" applyFont="1" applyBorder="1"/>
    <xf numFmtId="166" fontId="0" fillId="0" borderId="0" xfId="105" applyNumberFormat="1" applyFont="1"/>
    <xf numFmtId="165" fontId="1" fillId="0" borderId="0" xfId="103" applyNumberFormat="1"/>
    <xf numFmtId="165" fontId="0" fillId="0" borderId="0" xfId="104" applyNumberFormat="1" applyFont="1"/>
    <xf numFmtId="0" fontId="51" fillId="0" borderId="0" xfId="103" applyFont="1"/>
    <xf numFmtId="0" fontId="1" fillId="31" borderId="0" xfId="103" applyFill="1" applyAlignment="1">
      <alignment horizontal="left"/>
    </xf>
    <xf numFmtId="165" fontId="1" fillId="31" borderId="0" xfId="103" applyNumberFormat="1" applyFill="1"/>
    <xf numFmtId="0" fontId="1" fillId="0" borderId="0" xfId="103" applyAlignment="1">
      <alignment horizontal="left"/>
    </xf>
    <xf numFmtId="0" fontId="1" fillId="30" borderId="0" xfId="103" applyFill="1" applyAlignment="1">
      <alignment horizontal="left"/>
    </xf>
    <xf numFmtId="165" fontId="1" fillId="30" borderId="0" xfId="103" applyNumberFormat="1" applyFill="1"/>
    <xf numFmtId="0" fontId="1" fillId="30" borderId="0" xfId="103" applyFill="1" applyAlignment="1">
      <alignment horizontal="left" indent="1"/>
    </xf>
  </cellXfs>
  <cellStyles count="106">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2" xfId="65"/>
    <cellStyle name="Bueno" xfId="19" builtinId="26" customBuiltin="1"/>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4"/>
    <cellStyle name="Neutral" xfId="33" builtinId="28" customBuiltin="1"/>
    <cellStyle name="Neutral 2" xfId="79"/>
    <cellStyle name="Normal" xfId="0" builtinId="0"/>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5"/>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9">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fgColor indexed="64"/>
          <bgColor theme="5" tint="0.59999389629810485"/>
        </patternFill>
      </fill>
    </dxf>
    <dxf>
      <fill>
        <patternFill patternType="solid">
          <fgColor indexed="64"/>
          <bgColor theme="5" tint="0.59999389629810485"/>
        </patternFill>
      </fill>
    </dxf>
    <dxf>
      <numFmt numFmtId="165" formatCode="_-* #,##0_-;\-* #,##0_-;_-* &quot;-&quot;??_-;_-@_-"/>
    </dxf>
    <dxf>
      <fill>
        <patternFill patternType="solid">
          <bgColor theme="5" tint="0.59999389629810485"/>
        </patternFill>
      </fill>
    </dxf>
    <dxf>
      <fill>
        <patternFill patternType="solid">
          <bgColor theme="5" tint="0.599993896298104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overlay val="0"/>
    </c:title>
    <c:autoTitleDeleted val="0"/>
    <c:plotArea>
      <c:layout/>
      <c:barChart>
        <c:barDir val="col"/>
        <c:grouping val="clustered"/>
        <c:varyColors val="0"/>
        <c:ser>
          <c:idx val="1"/>
          <c:order val="0"/>
          <c:tx>
            <c:strRef>
              <c:f>'Gráficos Índice de Puntualidad'!$L$45</c:f>
              <c:strCache>
                <c:ptCount val="1"/>
                <c:pt idx="0">
                  <c:v>Índice de puntualidad
(Ene-Mar)</c:v>
                </c:pt>
              </c:strCache>
            </c:strRef>
          </c:tx>
          <c:invertIfNegative val="0"/>
          <c:cat>
            <c:strRef>
              <c:f>'Gráficos Índice de Puntualidad'!$J$46:$J$52</c:f>
              <c:strCache>
                <c:ptCount val="7"/>
                <c:pt idx="0">
                  <c:v>Interjet</c:v>
                </c:pt>
                <c:pt idx="1">
                  <c:v>Aeroméxico</c:v>
                </c:pt>
                <c:pt idx="2">
                  <c:v>Aéreo Calafia</c:v>
                </c:pt>
                <c:pt idx="3">
                  <c:v>Magnicharters</c:v>
                </c:pt>
                <c:pt idx="4">
                  <c:v>Aeroméxico Connect</c:v>
                </c:pt>
                <c:pt idx="5">
                  <c:v>Vivaaerobus</c:v>
                </c:pt>
                <c:pt idx="6">
                  <c:v>Volaris</c:v>
                </c:pt>
              </c:strCache>
            </c:strRef>
          </c:cat>
          <c:val>
            <c:numRef>
              <c:f>'Gráficos Índice de Puntualidad'!$L$46:$L$52</c:f>
              <c:numCache>
                <c:formatCode>0%</c:formatCode>
                <c:ptCount val="7"/>
                <c:pt idx="0">
                  <c:v>0.91427179736970288</c:v>
                </c:pt>
                <c:pt idx="1">
                  <c:v>0.95794392523364491</c:v>
                </c:pt>
                <c:pt idx="2">
                  <c:v>0.98648648648648651</c:v>
                </c:pt>
                <c:pt idx="3">
                  <c:v>0.99261992619926198</c:v>
                </c:pt>
                <c:pt idx="4">
                  <c:v>0.91479500891265597</c:v>
                </c:pt>
                <c:pt idx="5">
                  <c:v>0.82407407407407407</c:v>
                </c:pt>
                <c:pt idx="6">
                  <c:v>0.98580553584102204</c:v>
                </c:pt>
              </c:numCache>
            </c:numRef>
          </c:val>
          <c:extLst>
            <c:ext xmlns:c16="http://schemas.microsoft.com/office/drawing/2014/chart" uri="{C3380CC4-5D6E-409C-BE32-E72D297353CC}">
              <c16:uniqueId val="{00000000-034A-4AD2-9144-1C4D0A6714D5}"/>
            </c:ext>
          </c:extLst>
        </c:ser>
        <c:ser>
          <c:idx val="2"/>
          <c:order val="1"/>
          <c:tx>
            <c:strRef>
              <c:f>'Gráficos Índice de Puntualidad'!$M$45</c:f>
              <c:strCache>
                <c:ptCount val="1"/>
                <c:pt idx="0">
                  <c:v>Dentro del  Horario</c:v>
                </c:pt>
              </c:strCache>
            </c:strRef>
          </c:tx>
          <c:invertIfNegative val="0"/>
          <c:cat>
            <c:strRef>
              <c:f>'Gráficos Índice de Puntualidad'!$J$46:$J$52</c:f>
              <c:strCache>
                <c:ptCount val="7"/>
                <c:pt idx="0">
                  <c:v>Interjet</c:v>
                </c:pt>
                <c:pt idx="1">
                  <c:v>Aeroméxico</c:v>
                </c:pt>
                <c:pt idx="2">
                  <c:v>Aéreo Calafia</c:v>
                </c:pt>
                <c:pt idx="3">
                  <c:v>Magnicharters</c:v>
                </c:pt>
                <c:pt idx="4">
                  <c:v>Aeroméxico Connect</c:v>
                </c:pt>
                <c:pt idx="5">
                  <c:v>Vivaaerobus</c:v>
                </c:pt>
                <c:pt idx="6">
                  <c:v>Volaris</c:v>
                </c:pt>
              </c:strCache>
            </c:strRef>
          </c:cat>
          <c:val>
            <c:numRef>
              <c:f>'Gráficos Índice de Puntualidad'!$M$46:$M$52</c:f>
              <c:numCache>
                <c:formatCode>0%</c:formatCode>
                <c:ptCount val="7"/>
                <c:pt idx="0">
                  <c:v>0.61519727228446175</c:v>
                </c:pt>
                <c:pt idx="1">
                  <c:v>0.74672897196261689</c:v>
                </c:pt>
                <c:pt idx="2">
                  <c:v>0.90540540540540537</c:v>
                </c:pt>
                <c:pt idx="3">
                  <c:v>0.97601476014760147</c:v>
                </c:pt>
                <c:pt idx="4">
                  <c:v>0.81176470588235294</c:v>
                </c:pt>
                <c:pt idx="5">
                  <c:v>0.70899470899470907</c:v>
                </c:pt>
                <c:pt idx="6">
                  <c:v>0.98438608942512418</c:v>
                </c:pt>
              </c:numCache>
            </c:numRef>
          </c:val>
          <c:extLst>
            <c:ext xmlns:c16="http://schemas.microsoft.com/office/drawing/2014/chart" uri="{C3380CC4-5D6E-409C-BE32-E72D297353CC}">
              <c16:uniqueId val="{00000001-034A-4AD2-9144-1C4D0A6714D5}"/>
            </c:ext>
          </c:extLst>
        </c:ser>
        <c:dLbls>
          <c:showLegendKey val="0"/>
          <c:showVal val="0"/>
          <c:showCatName val="0"/>
          <c:showSerName val="0"/>
          <c:showPercent val="0"/>
          <c:showBubbleSize val="0"/>
        </c:dLbls>
        <c:gapWidth val="150"/>
        <c:axId val="250620408"/>
        <c:axId val="516948504"/>
      </c:barChart>
      <c:catAx>
        <c:axId val="250620408"/>
        <c:scaling>
          <c:orientation val="minMax"/>
        </c:scaling>
        <c:delete val="0"/>
        <c:axPos val="b"/>
        <c:numFmt formatCode="General" sourceLinked="1"/>
        <c:majorTickMark val="out"/>
        <c:minorTickMark val="none"/>
        <c:tickLblPos val="nextTo"/>
        <c:txPr>
          <a:bodyPr rot="-5400000" vert="horz"/>
          <a:lstStyle/>
          <a:p>
            <a:pPr>
              <a:defRPr>
                <a:solidFill>
                  <a:schemeClr val="tx1"/>
                </a:solidFill>
                <a:latin typeface="Arial" panose="020B0604020202020204" pitchFamily="34" charset="0"/>
                <a:cs typeface="Arial" panose="020B0604020202020204" pitchFamily="34" charset="0"/>
              </a:defRPr>
            </a:pPr>
            <a:endParaRPr lang="es-MX"/>
          </a:p>
        </c:txPr>
        <c:crossAx val="516948504"/>
        <c:crosses val="autoZero"/>
        <c:auto val="1"/>
        <c:lblAlgn val="ctr"/>
        <c:lblOffset val="100"/>
        <c:noMultiLvlLbl val="0"/>
      </c:catAx>
      <c:valAx>
        <c:axId val="516948504"/>
        <c:scaling>
          <c:orientation val="minMax"/>
          <c:max val="1"/>
          <c:min val="0"/>
        </c:scaling>
        <c:delete val="0"/>
        <c:axPos val="l"/>
        <c:majorGridlines/>
        <c:numFmt formatCode="0%" sourceLinked="1"/>
        <c:majorTickMark val="out"/>
        <c:minorTickMark val="none"/>
        <c:tickLblPos val="nextTo"/>
        <c:crossAx val="250620408"/>
        <c:crosses val="autoZero"/>
        <c:crossBetween val="between"/>
        <c:majorUnit val="0.2"/>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600"/>
            </a:pPr>
            <a:r>
              <a:rPr lang="es-MX" sz="1600"/>
              <a:t>Índice de puntualidad</a:t>
            </a:r>
            <a:r>
              <a:rPr lang="es-MX" sz="1600" baseline="0"/>
              <a:t> - Aerolíneas Norteamericanas</a:t>
            </a:r>
            <a:endParaRPr lang="es-MX" sz="1600"/>
          </a:p>
        </c:rich>
      </c:tx>
      <c:overlay val="0"/>
    </c:title>
    <c:autoTitleDeleted val="0"/>
    <c:plotArea>
      <c:layout/>
      <c:barChart>
        <c:barDir val="col"/>
        <c:grouping val="clustered"/>
        <c:varyColors val="0"/>
        <c:ser>
          <c:idx val="1"/>
          <c:order val="0"/>
          <c:tx>
            <c:strRef>
              <c:f>'Gráficos Índice de Puntualidad'!$L$60</c:f>
              <c:strCache>
                <c:ptCount val="1"/>
                <c:pt idx="0">
                  <c:v>Índice de puntualidad
(Ene-Mar)</c:v>
                </c:pt>
              </c:strCache>
            </c:strRef>
          </c:tx>
          <c:invertIfNegative val="0"/>
          <c:cat>
            <c:strRef>
              <c:f>'Gráficos Índice de Puntualidad'!$J$61:$J$63</c:f>
              <c:strCache>
                <c:ptCount val="3"/>
                <c:pt idx="0">
                  <c:v>American Airlines</c:v>
                </c:pt>
                <c:pt idx="1">
                  <c:v>Delta Airlines</c:v>
                </c:pt>
                <c:pt idx="2">
                  <c:v>United Airlines, Inc.</c:v>
                </c:pt>
              </c:strCache>
            </c:strRef>
          </c:cat>
          <c:val>
            <c:numRef>
              <c:f>'Gráficos Índice de Puntualidad'!$L$61:$L$63</c:f>
              <c:numCache>
                <c:formatCode>0%</c:formatCode>
                <c:ptCount val="3"/>
                <c:pt idx="0">
                  <c:v>0.8998144712430427</c:v>
                </c:pt>
                <c:pt idx="1">
                  <c:v>0.97201492537313428</c:v>
                </c:pt>
                <c:pt idx="2">
                  <c:v>0.91443850267379678</c:v>
                </c:pt>
              </c:numCache>
            </c:numRef>
          </c:val>
          <c:extLst>
            <c:ext xmlns:c16="http://schemas.microsoft.com/office/drawing/2014/chart" uri="{C3380CC4-5D6E-409C-BE32-E72D297353CC}">
              <c16:uniqueId val="{00000000-466A-477B-A4DF-FB85519C018F}"/>
            </c:ext>
          </c:extLst>
        </c:ser>
        <c:ser>
          <c:idx val="2"/>
          <c:order val="1"/>
          <c:tx>
            <c:strRef>
              <c:f>'Gráficos Índice de Puntualidad'!$M$60</c:f>
              <c:strCache>
                <c:ptCount val="1"/>
                <c:pt idx="0">
                  <c:v>Dentro del  Horario</c:v>
                </c:pt>
              </c:strCache>
            </c:strRef>
          </c:tx>
          <c:invertIfNegative val="0"/>
          <c:cat>
            <c:strRef>
              <c:f>'Gráficos Índice de Puntualidad'!$J$61:$J$63</c:f>
              <c:strCache>
                <c:ptCount val="3"/>
                <c:pt idx="0">
                  <c:v>American Airlines</c:v>
                </c:pt>
                <c:pt idx="1">
                  <c:v>Delta Airlines</c:v>
                </c:pt>
                <c:pt idx="2">
                  <c:v>United Airlines, Inc.</c:v>
                </c:pt>
              </c:strCache>
            </c:strRef>
          </c:cat>
          <c:val>
            <c:numRef>
              <c:f>'Gráficos Índice de Puntualidad'!$M$61:$M$63</c:f>
              <c:numCache>
                <c:formatCode>0%</c:formatCode>
                <c:ptCount val="3"/>
                <c:pt idx="0">
                  <c:v>0.89424860853432286</c:v>
                </c:pt>
                <c:pt idx="1">
                  <c:v>0.96268656716417911</c:v>
                </c:pt>
                <c:pt idx="2">
                  <c:v>0.90775401069518713</c:v>
                </c:pt>
              </c:numCache>
            </c:numRef>
          </c:val>
          <c:extLst>
            <c:ext xmlns:c16="http://schemas.microsoft.com/office/drawing/2014/chart" uri="{C3380CC4-5D6E-409C-BE32-E72D297353CC}">
              <c16:uniqueId val="{00000001-466A-477B-A4DF-FB85519C018F}"/>
            </c:ext>
          </c:extLst>
        </c:ser>
        <c:dLbls>
          <c:showLegendKey val="0"/>
          <c:showVal val="0"/>
          <c:showCatName val="0"/>
          <c:showSerName val="0"/>
          <c:showPercent val="0"/>
          <c:showBubbleSize val="0"/>
        </c:dLbls>
        <c:gapWidth val="150"/>
        <c:axId val="516949288"/>
        <c:axId val="516949680"/>
      </c:barChart>
      <c:catAx>
        <c:axId val="516949288"/>
        <c:scaling>
          <c:orientation val="minMax"/>
        </c:scaling>
        <c:delete val="0"/>
        <c:axPos val="b"/>
        <c:numFmt formatCode="General" sourceLinked="1"/>
        <c:majorTickMark val="out"/>
        <c:minorTickMark val="none"/>
        <c:tickLblPos val="nextTo"/>
        <c:txPr>
          <a:bodyPr rot="0" vert="horz"/>
          <a:lstStyle/>
          <a:p>
            <a:pPr>
              <a:defRPr/>
            </a:pPr>
            <a:endParaRPr lang="es-MX"/>
          </a:p>
        </c:txPr>
        <c:crossAx val="516949680"/>
        <c:crosses val="autoZero"/>
        <c:auto val="1"/>
        <c:lblAlgn val="ctr"/>
        <c:lblOffset val="100"/>
        <c:noMultiLvlLbl val="0"/>
      </c:catAx>
      <c:valAx>
        <c:axId val="516949680"/>
        <c:scaling>
          <c:orientation val="minMax"/>
          <c:max val="1"/>
          <c:min val="0"/>
        </c:scaling>
        <c:delete val="0"/>
        <c:axPos val="l"/>
        <c:majorGridlines/>
        <c:numFmt formatCode="0%" sourceLinked="1"/>
        <c:majorTickMark val="out"/>
        <c:minorTickMark val="none"/>
        <c:tickLblPos val="nextTo"/>
        <c:crossAx val="516949288"/>
        <c:crosses val="autoZero"/>
        <c:crossBetween val="between"/>
        <c:majorUnit val="0.2"/>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600"/>
            </a:pPr>
            <a:r>
              <a:rPr lang="es-MX" sz="1600"/>
              <a:t>Índice de puntualidad -</a:t>
            </a:r>
            <a:r>
              <a:rPr lang="es-MX" sz="1600" baseline="0"/>
              <a:t> Aerolíneas Centro y Sudamericanas</a:t>
            </a:r>
            <a:endParaRPr lang="es-MX" sz="1600"/>
          </a:p>
        </c:rich>
      </c:tx>
      <c:overlay val="0"/>
    </c:title>
    <c:autoTitleDeleted val="0"/>
    <c:plotArea>
      <c:layout/>
      <c:barChart>
        <c:barDir val="col"/>
        <c:grouping val="clustered"/>
        <c:varyColors val="0"/>
        <c:ser>
          <c:idx val="1"/>
          <c:order val="0"/>
          <c:tx>
            <c:strRef>
              <c:f>'Gráficos Índice de Puntualidad'!$L$81</c:f>
              <c:strCache>
                <c:ptCount val="1"/>
                <c:pt idx="0">
                  <c:v>Índice de puntualidad
(Ene-Mar)</c:v>
                </c:pt>
              </c:strCache>
            </c:strRef>
          </c:tx>
          <c:invertIfNegative val="0"/>
          <c:cat>
            <c:strRef>
              <c:f>'Gráficos Índice de Puntualidad'!$J$82</c:f>
              <c:strCache>
                <c:ptCount val="1"/>
                <c:pt idx="0">
                  <c:v>Copa</c:v>
                </c:pt>
              </c:strCache>
            </c:strRef>
          </c:cat>
          <c:val>
            <c:numRef>
              <c:f>'Gráficos Índice de Puntualidad'!$L$82</c:f>
              <c:numCache>
                <c:formatCode>0%</c:formatCode>
                <c:ptCount val="1"/>
                <c:pt idx="0">
                  <c:v>1</c:v>
                </c:pt>
              </c:numCache>
            </c:numRef>
          </c:val>
          <c:extLst>
            <c:ext xmlns:c16="http://schemas.microsoft.com/office/drawing/2014/chart" uri="{C3380CC4-5D6E-409C-BE32-E72D297353CC}">
              <c16:uniqueId val="{00000000-009F-437D-8CED-6357F285151E}"/>
            </c:ext>
          </c:extLst>
        </c:ser>
        <c:ser>
          <c:idx val="2"/>
          <c:order val="1"/>
          <c:tx>
            <c:strRef>
              <c:f>'Gráficos Índice de Puntualidad'!$M$81</c:f>
              <c:strCache>
                <c:ptCount val="1"/>
                <c:pt idx="0">
                  <c:v>Dentro del  Horario</c:v>
                </c:pt>
              </c:strCache>
            </c:strRef>
          </c:tx>
          <c:invertIfNegative val="0"/>
          <c:cat>
            <c:strRef>
              <c:f>'Gráficos Índice de Puntualidad'!$J$82</c:f>
              <c:strCache>
                <c:ptCount val="1"/>
                <c:pt idx="0">
                  <c:v>Copa</c:v>
                </c:pt>
              </c:strCache>
            </c:strRef>
          </c:cat>
          <c:val>
            <c:numRef>
              <c:f>'Gráficos Índice de Puntualidad'!$M$82</c:f>
              <c:numCache>
                <c:formatCode>0%</c:formatCode>
                <c:ptCount val="1"/>
                <c:pt idx="0">
                  <c:v>0.96153846153846156</c:v>
                </c:pt>
              </c:numCache>
            </c:numRef>
          </c:val>
          <c:extLst>
            <c:ext xmlns:c16="http://schemas.microsoft.com/office/drawing/2014/chart" uri="{C3380CC4-5D6E-409C-BE32-E72D297353CC}">
              <c16:uniqueId val="{00000001-009F-437D-8CED-6357F285151E}"/>
            </c:ext>
          </c:extLst>
        </c:ser>
        <c:dLbls>
          <c:showLegendKey val="0"/>
          <c:showVal val="0"/>
          <c:showCatName val="0"/>
          <c:showSerName val="0"/>
          <c:showPercent val="0"/>
          <c:showBubbleSize val="0"/>
        </c:dLbls>
        <c:gapWidth val="150"/>
        <c:axId val="339492464"/>
        <c:axId val="339492856"/>
      </c:barChart>
      <c:catAx>
        <c:axId val="339492464"/>
        <c:scaling>
          <c:orientation val="minMax"/>
        </c:scaling>
        <c:delete val="0"/>
        <c:axPos val="b"/>
        <c:numFmt formatCode="General" sourceLinked="1"/>
        <c:majorTickMark val="out"/>
        <c:minorTickMark val="none"/>
        <c:tickLblPos val="nextTo"/>
        <c:txPr>
          <a:bodyPr rot="-5400000" vert="horz"/>
          <a:lstStyle/>
          <a:p>
            <a:pPr>
              <a:defRPr/>
            </a:pPr>
            <a:endParaRPr lang="es-MX"/>
          </a:p>
        </c:txPr>
        <c:crossAx val="339492856"/>
        <c:crosses val="autoZero"/>
        <c:auto val="1"/>
        <c:lblAlgn val="ctr"/>
        <c:lblOffset val="100"/>
        <c:noMultiLvlLbl val="0"/>
      </c:catAx>
      <c:valAx>
        <c:axId val="339492856"/>
        <c:scaling>
          <c:orientation val="minMax"/>
          <c:max val="1.1000000000000001"/>
          <c:min val="0"/>
        </c:scaling>
        <c:delete val="0"/>
        <c:axPos val="l"/>
        <c:majorGridlines/>
        <c:numFmt formatCode="0%" sourceLinked="1"/>
        <c:majorTickMark val="out"/>
        <c:minorTickMark val="none"/>
        <c:tickLblPos val="nextTo"/>
        <c:crossAx val="339492464"/>
        <c:crosses val="autoZero"/>
        <c:crossBetween val="between"/>
        <c:majorUnit val="0.2"/>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b="1" i="0" baseline="0">
                <a:effectLst/>
              </a:rPr>
              <a:t>% de Operaciones a Tiempo - Promedio </a:t>
            </a:r>
            <a:endParaRPr lang="es-MX" sz="1400">
              <a:effectLst/>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Puntualidad'!$A$12</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Puntualidad'!$B$11:$M$11</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Puntualidad'!$B$12:$M$12</c:f>
              <c:numCache>
                <c:formatCode>0%</c:formatCode>
                <c:ptCount val="12"/>
                <c:pt idx="0">
                  <c:v>0.7824074027271124</c:v>
                </c:pt>
                <c:pt idx="1">
                  <c:v>0.83383424461467126</c:v>
                </c:pt>
                <c:pt idx="2">
                  <c:v>0.85066315011939697</c:v>
                </c:pt>
              </c:numCache>
            </c:numRef>
          </c:val>
          <c:smooth val="0"/>
          <c:extLst>
            <c:ext xmlns:c16="http://schemas.microsoft.com/office/drawing/2014/chart" uri="{C3380CC4-5D6E-409C-BE32-E72D297353CC}">
              <c16:uniqueId val="{00000000-415E-467F-BA3E-F04E6640541E}"/>
            </c:ext>
          </c:extLst>
        </c:ser>
        <c:ser>
          <c:idx val="1"/>
          <c:order val="1"/>
          <c:tx>
            <c:strRef>
              <c:f>'Gráficos Índice de Puntualidad'!$A$13</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Puntualidad'!$B$11:$M$11</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Puntualidad'!$B$13:$M$13</c:f>
              <c:numCache>
                <c:formatCode>0%</c:formatCode>
                <c:ptCount val="12"/>
                <c:pt idx="0">
                  <c:v>0.89601366071954303</c:v>
                </c:pt>
                <c:pt idx="1">
                  <c:v>0.91748523026549933</c:v>
                </c:pt>
                <c:pt idx="2">
                  <c:v>0.94951447672792899</c:v>
                </c:pt>
              </c:numCache>
            </c:numRef>
          </c:val>
          <c:smooth val="0"/>
          <c:extLst>
            <c:ext xmlns:c16="http://schemas.microsoft.com/office/drawing/2014/chart" uri="{C3380CC4-5D6E-409C-BE32-E72D297353CC}">
              <c16:uniqueId val="{00000001-415E-467F-BA3E-F04E6640541E}"/>
            </c:ext>
          </c:extLst>
        </c:ser>
        <c:ser>
          <c:idx val="2"/>
          <c:order val="2"/>
          <c:tx>
            <c:strRef>
              <c:f>'Gráficos Índice de Puntualidad'!$A$14</c:f>
              <c:strCache>
                <c:ptCount val="1"/>
                <c:pt idx="0">
                  <c:v>Centro y Sudamericanas</c:v>
                </c:pt>
              </c:strCache>
            </c:strRef>
          </c:tx>
          <c:spPr>
            <a:ln w="19050">
              <a:solidFill>
                <a:schemeClr val="accent2">
                  <a:lumMod val="50000"/>
                </a:schemeClr>
              </a:solidFill>
            </a:ln>
          </c:spPr>
          <c:marker>
            <c:spPr>
              <a:solidFill>
                <a:schemeClr val="accent2">
                  <a:lumMod val="50000"/>
                </a:schemeClr>
              </a:solidFill>
              <a:ln>
                <a:solidFill>
                  <a:schemeClr val="accent2">
                    <a:lumMod val="50000"/>
                  </a:schemeClr>
                </a:solidFill>
              </a:ln>
            </c:spPr>
          </c:marker>
          <c:cat>
            <c:strRef>
              <c:f>'Gráficos Índice de Puntualidad'!$B$11:$M$11</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Puntualidad'!$B$14:$M$14</c:f>
              <c:numCache>
                <c:formatCode>0%</c:formatCode>
                <c:ptCount val="12"/>
                <c:pt idx="0">
                  <c:v>0.88888888888888884</c:v>
                </c:pt>
                <c:pt idx="1">
                  <c:v>1</c:v>
                </c:pt>
                <c:pt idx="2">
                  <c:v>1</c:v>
                </c:pt>
              </c:numCache>
            </c:numRef>
          </c:val>
          <c:smooth val="0"/>
          <c:extLst>
            <c:ext xmlns:c16="http://schemas.microsoft.com/office/drawing/2014/chart" uri="{C3380CC4-5D6E-409C-BE32-E72D297353CC}">
              <c16:uniqueId val="{00000002-415E-467F-BA3E-F04E6640541E}"/>
            </c:ext>
          </c:extLst>
        </c:ser>
        <c:dLbls>
          <c:showLegendKey val="0"/>
          <c:showVal val="0"/>
          <c:showCatName val="0"/>
          <c:showSerName val="0"/>
          <c:showPercent val="0"/>
          <c:showBubbleSize val="0"/>
        </c:dLbls>
        <c:marker val="1"/>
        <c:smooth val="0"/>
        <c:axId val="251567864"/>
        <c:axId val="251568256"/>
      </c:lineChart>
      <c:catAx>
        <c:axId val="251567864"/>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251568256"/>
        <c:crosses val="autoZero"/>
        <c:auto val="1"/>
        <c:lblAlgn val="ctr"/>
        <c:lblOffset val="100"/>
        <c:noMultiLvlLbl val="0"/>
      </c:catAx>
      <c:valAx>
        <c:axId val="251568256"/>
        <c:scaling>
          <c:orientation val="minMax"/>
          <c:max val="1"/>
          <c:min val="0"/>
        </c:scaling>
        <c:delete val="0"/>
        <c:axPos val="l"/>
        <c:majorGridlines>
          <c:spPr>
            <a:ln>
              <a:solidFill>
                <a:schemeClr val="bg1">
                  <a:lumMod val="65000"/>
                </a:schemeClr>
              </a:solidFill>
              <a:prstDash val="sysDot"/>
            </a:ln>
          </c:spPr>
        </c:majorGridlines>
        <c:numFmt formatCode="0%" sourceLinked="1"/>
        <c:majorTickMark val="out"/>
        <c:minorTickMark val="none"/>
        <c:tickLblPos val="nextTo"/>
        <c:spPr>
          <a:ln>
            <a:prstDash val="sysDash"/>
          </a:ln>
        </c:spPr>
        <c:crossAx val="251567864"/>
        <c:crosses val="autoZero"/>
        <c:crossBetween val="between"/>
        <c:majorUnit val="0.1"/>
      </c:valAx>
    </c:plotArea>
    <c:legend>
      <c:legendPos val="b"/>
      <c:layout>
        <c:manualLayout>
          <c:xMode val="edge"/>
          <c:yMode val="edge"/>
          <c:x val="9.3954373324242391E-2"/>
          <c:y val="0.92442134459467462"/>
          <c:w val="0.9"/>
          <c:h val="7.447996056327065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a:latin typeface="Arial" pitchFamily="34" charset="0"/>
                <a:cs typeface="Arial" pitchFamily="34" charset="0"/>
              </a:rPr>
              <a:t>Índice</a:t>
            </a:r>
            <a:r>
              <a:rPr lang="es-MX" sz="1400" baseline="0">
                <a:latin typeface="Arial" pitchFamily="34" charset="0"/>
                <a:cs typeface="Arial" pitchFamily="34" charset="0"/>
              </a:rPr>
              <a:t> de Puntualidad - Promedio</a:t>
            </a:r>
            <a:endParaRPr lang="es-MX" sz="1400">
              <a:latin typeface="Arial" pitchFamily="34" charset="0"/>
              <a:cs typeface="Arial" pitchFamily="34" charset="0"/>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Puntualidad'!$A$7</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Puntualidad'!$B$7:$M$7</c:f>
              <c:numCache>
                <c:formatCode>0.0%</c:formatCode>
                <c:ptCount val="12"/>
                <c:pt idx="0">
                  <c:v>0.92399769723996827</c:v>
                </c:pt>
                <c:pt idx="1">
                  <c:v>0.95237638914554668</c:v>
                </c:pt>
                <c:pt idx="2">
                  <c:v>0.94209071350579665</c:v>
                </c:pt>
              </c:numCache>
            </c:numRef>
          </c:val>
          <c:smooth val="0"/>
          <c:extLst>
            <c:ext xmlns:c16="http://schemas.microsoft.com/office/drawing/2014/chart" uri="{C3380CC4-5D6E-409C-BE32-E72D297353CC}">
              <c16:uniqueId val="{00000000-37BF-49E9-9211-363471BB0D3A}"/>
            </c:ext>
          </c:extLst>
        </c:ser>
        <c:ser>
          <c:idx val="1"/>
          <c:order val="1"/>
          <c:tx>
            <c:strRef>
              <c:f>'Gráficos Índice de Puntualidad'!$A$8</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Puntualidad'!$B$8:$M$8</c:f>
              <c:numCache>
                <c:formatCode>0.0%</c:formatCode>
                <c:ptCount val="12"/>
                <c:pt idx="0">
                  <c:v>0.90669787434493321</c:v>
                </c:pt>
                <c:pt idx="1">
                  <c:v>0.92294825254466506</c:v>
                </c:pt>
                <c:pt idx="2">
                  <c:v>0.95485269071404977</c:v>
                </c:pt>
              </c:numCache>
            </c:numRef>
          </c:val>
          <c:smooth val="0"/>
          <c:extLst>
            <c:ext xmlns:c16="http://schemas.microsoft.com/office/drawing/2014/chart" uri="{C3380CC4-5D6E-409C-BE32-E72D297353CC}">
              <c16:uniqueId val="{00000001-37BF-49E9-9211-363471BB0D3A}"/>
            </c:ext>
          </c:extLst>
        </c:ser>
        <c:ser>
          <c:idx val="2"/>
          <c:order val="2"/>
          <c:tx>
            <c:strRef>
              <c:f>'Gráficos Índice de Puntualidad'!$A$9</c:f>
              <c:strCache>
                <c:ptCount val="1"/>
                <c:pt idx="0">
                  <c:v>Centro y Sudamericanas</c:v>
                </c:pt>
              </c:strCache>
            </c:strRef>
          </c:tx>
          <c:spPr>
            <a:ln w="19050">
              <a:solidFill>
                <a:schemeClr val="accent2">
                  <a:lumMod val="50000"/>
                </a:schemeClr>
              </a:solidFill>
            </a:ln>
          </c:spPr>
          <c:marker>
            <c:spPr>
              <a:solidFill>
                <a:schemeClr val="accent2">
                  <a:lumMod val="50000"/>
                </a:schemeClr>
              </a:solidFill>
              <a:ln>
                <a:solidFill>
                  <a:schemeClr val="accent2">
                    <a:lumMod val="50000"/>
                  </a:schemeClr>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Puntualidad'!$B$9:$M$9</c:f>
              <c:numCache>
                <c:formatCode>0.0%</c:formatCode>
                <c:ptCount val="12"/>
                <c:pt idx="0">
                  <c:v>1</c:v>
                </c:pt>
                <c:pt idx="1">
                  <c:v>1</c:v>
                </c:pt>
                <c:pt idx="2">
                  <c:v>1</c:v>
                </c:pt>
              </c:numCache>
            </c:numRef>
          </c:val>
          <c:smooth val="0"/>
          <c:extLst>
            <c:ext xmlns:c16="http://schemas.microsoft.com/office/drawing/2014/chart" uri="{C3380CC4-5D6E-409C-BE32-E72D297353CC}">
              <c16:uniqueId val="{00000002-37BF-49E9-9211-363471BB0D3A}"/>
            </c:ext>
          </c:extLst>
        </c:ser>
        <c:dLbls>
          <c:showLegendKey val="0"/>
          <c:showVal val="0"/>
          <c:showCatName val="0"/>
          <c:showSerName val="0"/>
          <c:showPercent val="0"/>
          <c:showBubbleSize val="0"/>
        </c:dLbls>
        <c:marker val="1"/>
        <c:smooth val="0"/>
        <c:axId val="251569040"/>
        <c:axId val="511164016"/>
      </c:lineChart>
      <c:catAx>
        <c:axId val="251569040"/>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511164016"/>
        <c:crosses val="autoZero"/>
        <c:auto val="1"/>
        <c:lblAlgn val="ctr"/>
        <c:lblOffset val="100"/>
        <c:noMultiLvlLbl val="0"/>
      </c:catAx>
      <c:valAx>
        <c:axId val="511164016"/>
        <c:scaling>
          <c:orientation val="minMax"/>
          <c:max val="1"/>
          <c:min val="0"/>
        </c:scaling>
        <c:delete val="0"/>
        <c:axPos val="l"/>
        <c:majorGridlines>
          <c:spPr>
            <a:ln>
              <a:solidFill>
                <a:schemeClr val="bg1">
                  <a:lumMod val="65000"/>
                </a:schemeClr>
              </a:solidFill>
              <a:prstDash val="sysDot"/>
            </a:ln>
          </c:spPr>
        </c:majorGridlines>
        <c:numFmt formatCode="0.0%" sourceLinked="1"/>
        <c:majorTickMark val="out"/>
        <c:minorTickMark val="none"/>
        <c:tickLblPos val="nextTo"/>
        <c:spPr>
          <a:ln>
            <a:prstDash val="sysDash"/>
          </a:ln>
        </c:spPr>
        <c:crossAx val="251569040"/>
        <c:crosses val="autoZero"/>
        <c:crossBetween val="between"/>
      </c:valAx>
    </c:plotArea>
    <c:legend>
      <c:legendPos val="b"/>
      <c:layout>
        <c:manualLayout>
          <c:xMode val="edge"/>
          <c:yMode val="edge"/>
          <c:x val="8.9854953195398518E-2"/>
          <c:y val="0.92024178271807111"/>
          <c:w val="0.89999998441379259"/>
          <c:h val="7.5578655405325351E-2"/>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Ene-Mar en el Aeropuerto de Monterrey</a:t>
            </a:r>
          </a:p>
          <a:p>
            <a:pPr>
              <a:defRPr sz="1600"/>
            </a:pPr>
            <a:r>
              <a:rPr lang="en-US" sz="1600" baseline="0"/>
              <a:t> 2018 </a:t>
            </a:r>
            <a:endParaRPr lang="en-US" sz="1600"/>
          </a:p>
        </c:rich>
      </c:tx>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75000"/>
                  <a:lumOff val="25000"/>
                </a:schemeClr>
              </a:solidFill>
              <a:ln w="19050">
                <a:solidFill>
                  <a:schemeClr val="lt1"/>
                </a:solidFill>
              </a:ln>
              <a:effectLst/>
            </c:spPr>
            <c:extLst>
              <c:ext xmlns:c16="http://schemas.microsoft.com/office/drawing/2014/chart" uri="{C3380CC4-5D6E-409C-BE32-E72D297353CC}">
                <c16:uniqueId val="{00000001-23F7-440B-826B-92ECE3C90C23}"/>
              </c:ext>
            </c:extLst>
          </c:dPt>
          <c:dPt>
            <c:idx val="1"/>
            <c:bubble3D val="0"/>
            <c:spPr>
              <a:solidFill>
                <a:srgbClr val="800000"/>
              </a:solidFill>
              <a:ln w="19050">
                <a:solidFill>
                  <a:schemeClr val="lt1"/>
                </a:solidFill>
              </a:ln>
              <a:effectLst/>
            </c:spPr>
            <c:extLst>
              <c:ext xmlns:c16="http://schemas.microsoft.com/office/drawing/2014/chart" uri="{C3380CC4-5D6E-409C-BE32-E72D297353CC}">
                <c16:uniqueId val="{00000003-23F7-440B-826B-92ECE3C90C23}"/>
              </c:ext>
            </c:extLst>
          </c:dPt>
          <c:dPt>
            <c:idx val="2"/>
            <c:bubble3D val="0"/>
            <c:spPr>
              <a:solidFill>
                <a:schemeClr val="accent3">
                  <a:shade val="82000"/>
                </a:schemeClr>
              </a:solidFill>
              <a:ln w="19050">
                <a:solidFill>
                  <a:schemeClr val="lt1"/>
                </a:solidFill>
              </a:ln>
              <a:effectLst/>
            </c:spPr>
            <c:extLst>
              <c:ext xmlns:c16="http://schemas.microsoft.com/office/drawing/2014/chart" uri="{C3380CC4-5D6E-409C-BE32-E72D297353CC}">
                <c16:uniqueId val="{00000005-23F7-440B-826B-92ECE3C90C23}"/>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23F7-440B-826B-92ECE3C90C23}"/>
              </c:ext>
            </c:extLst>
          </c:dPt>
          <c:dPt>
            <c:idx val="4"/>
            <c:bubble3D val="0"/>
            <c:spPr>
              <a:solidFill>
                <a:schemeClr val="accent3">
                  <a:tint val="83000"/>
                </a:schemeClr>
              </a:solidFill>
              <a:ln w="19050">
                <a:solidFill>
                  <a:schemeClr val="lt1"/>
                </a:solidFill>
              </a:ln>
              <a:effectLst/>
            </c:spPr>
            <c:extLst>
              <c:ext xmlns:c16="http://schemas.microsoft.com/office/drawing/2014/chart" uri="{C3380CC4-5D6E-409C-BE32-E72D297353CC}">
                <c16:uniqueId val="{00000009-23F7-440B-826B-92ECE3C90C23}"/>
              </c:ext>
            </c:extLst>
          </c:dPt>
          <c:dPt>
            <c:idx val="5"/>
            <c:bubble3D val="0"/>
            <c:spPr>
              <a:solidFill>
                <a:schemeClr val="accent3">
                  <a:tint val="65000"/>
                </a:schemeClr>
              </a:solidFill>
              <a:ln w="19050">
                <a:solidFill>
                  <a:schemeClr val="lt1"/>
                </a:solidFill>
              </a:ln>
              <a:effectLst/>
            </c:spPr>
            <c:extLst>
              <c:ext xmlns:c16="http://schemas.microsoft.com/office/drawing/2014/chart" uri="{C3380CC4-5D6E-409C-BE32-E72D297353CC}">
                <c16:uniqueId val="{0000000B-23F7-440B-826B-92ECE3C90C23}"/>
              </c:ext>
            </c:extLst>
          </c:dPt>
          <c:dPt>
            <c:idx val="6"/>
            <c:bubble3D val="0"/>
            <c:spPr>
              <a:solidFill>
                <a:schemeClr val="accent3">
                  <a:tint val="48000"/>
                </a:schemeClr>
              </a:solidFill>
              <a:ln w="19050">
                <a:solidFill>
                  <a:schemeClr val="lt1"/>
                </a:solidFill>
              </a:ln>
              <a:effectLst/>
            </c:spPr>
            <c:extLst>
              <c:ext xmlns:c16="http://schemas.microsoft.com/office/drawing/2014/chart" uri="{C3380CC4-5D6E-409C-BE32-E72D297353CC}">
                <c16:uniqueId val="{0000000D-23F7-440B-826B-92ECE3C90C23}"/>
              </c:ext>
            </c:extLst>
          </c:dPt>
          <c:dPt>
            <c:idx val="7"/>
            <c:bubble3D val="0"/>
            <c:spPr>
              <a:solidFill>
                <a:schemeClr val="accent3">
                  <a:tint val="30000"/>
                </a:schemeClr>
              </a:solidFill>
              <a:ln w="19050">
                <a:solidFill>
                  <a:schemeClr val="lt1"/>
                </a:solidFill>
              </a:ln>
              <a:effectLst/>
            </c:spPr>
            <c:extLst>
              <c:ext xmlns:c16="http://schemas.microsoft.com/office/drawing/2014/chart" uri="{C3380CC4-5D6E-409C-BE32-E72D297353CC}">
                <c16:uniqueId val="{0000000F-23F7-440B-826B-92ECE3C90C23}"/>
              </c:ext>
            </c:extLst>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23F7-440B-826B-92ECE3C90C23}"/>
                </c:ext>
              </c:extLst>
            </c:dLbl>
            <c:dLbl>
              <c:idx val="1"/>
              <c:layout>
                <c:manualLayout>
                  <c:x val="-2.2107078769305788E-2"/>
                  <c:y val="5.6876199246795267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2050729653273534"/>
                      <c:h val="0.15425503903079926"/>
                    </c:manualLayout>
                  </c15:layout>
                </c:ext>
                <c:ext xmlns:c16="http://schemas.microsoft.com/office/drawing/2014/chart" uri="{C3380CC4-5D6E-409C-BE32-E72D297353CC}">
                  <c16:uniqueId val="{00000003-23F7-440B-826B-92ECE3C90C23}"/>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23F7-440B-826B-92ECE3C90C23}"/>
                </c:ext>
              </c:extLst>
            </c:dLbl>
            <c:dLbl>
              <c:idx val="7"/>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solidFill>
                          <a:sysClr val="windowText" lastClr="000000"/>
                        </a:solidFill>
                      </a:rPr>
                      <a:t>Operaciones con Demora
</a:t>
                    </a:r>
                    <a:fld id="{AAF035C7-B521-4665-9B99-245C5B530642}" type="PERCENTAGE">
                      <a:rPr lang="en-US" baseline="0">
                        <a:solidFill>
                          <a:sysClr val="windowText" lastClr="000000"/>
                        </a:solidFill>
                      </a:rPr>
                      <a:pPr>
                        <a:defRPr sz="1200" b="1"/>
                      </a:pPr>
                      <a:t>[PORCENTAJE]</a:t>
                    </a:fld>
                    <a:endParaRPr lang="en-US" baseline="0">
                      <a:solidFill>
                        <a:sysClr val="windowText" lastClr="000000"/>
                      </a:solidFill>
                    </a:endParaRPr>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23F7-440B-826B-92ECE3C90C23}"/>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Demoras'!$D$3:$D$9</c:f>
              <c:strCache>
                <c:ptCount val="6"/>
                <c:pt idx="0">
                  <c:v>Operaciones a Tiempo</c:v>
                </c:pt>
                <c:pt idx="1">
                  <c:v>Operaciones Imputables a la aerolínea</c:v>
                </c:pt>
                <c:pt idx="2">
                  <c:v>Aplicación De Control De Flujo </c:v>
                </c:pt>
                <c:pt idx="3">
                  <c:v>Infraestructura Aeroportuaria</c:v>
                </c:pt>
                <c:pt idx="4">
                  <c:v>Combustibles</c:v>
                </c:pt>
                <c:pt idx="5">
                  <c:v>Otros</c:v>
                </c:pt>
              </c:strCache>
            </c:strRef>
          </c:cat>
          <c:val>
            <c:numRef>
              <c:f>'Graficas Demoras'!$E$3:$E$9</c:f>
              <c:numCache>
                <c:formatCode>_-* #,##0_-;\-* #,##0_-;_-* "-"??_-;_-@_-</c:formatCode>
                <c:ptCount val="7"/>
                <c:pt idx="0">
                  <c:v>9657</c:v>
                </c:pt>
                <c:pt idx="1">
                  <c:v>1017</c:v>
                </c:pt>
                <c:pt idx="2">
                  <c:v>407</c:v>
                </c:pt>
                <c:pt idx="3">
                  <c:v>429</c:v>
                </c:pt>
                <c:pt idx="4">
                  <c:v>50</c:v>
                </c:pt>
                <c:pt idx="5">
                  <c:v>536</c:v>
                </c:pt>
              </c:numCache>
            </c:numRef>
          </c:val>
          <c:extLst>
            <c:ext xmlns:c16="http://schemas.microsoft.com/office/drawing/2014/chart" uri="{C3380CC4-5D6E-409C-BE32-E72D297353CC}">
              <c16:uniqueId val="{00000010-23F7-440B-826B-92ECE3C90C23}"/>
            </c:ext>
          </c:extLst>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57150</xdr:colOff>
      <xdr:row>35</xdr:row>
      <xdr:rowOff>89647</xdr:rowOff>
    </xdr:from>
    <xdr:to>
      <xdr:col>7</xdr:col>
      <xdr:colOff>361951</xdr:colOff>
      <xdr:row>57</xdr:row>
      <xdr:rowOff>38100</xdr:rowOff>
    </xdr:to>
    <xdr:graphicFrame macro="">
      <xdr:nvGraphicFramePr>
        <xdr:cNvPr id="2" name="2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59</xdr:row>
      <xdr:rowOff>0</xdr:rowOff>
    </xdr:from>
    <xdr:to>
      <xdr:col>7</xdr:col>
      <xdr:colOff>304801</xdr:colOff>
      <xdr:row>76</xdr:row>
      <xdr:rowOff>90488</xdr:rowOff>
    </xdr:to>
    <xdr:graphicFrame macro="">
      <xdr:nvGraphicFramePr>
        <xdr:cNvPr id="3" name="3 Gráfico">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78</xdr:row>
      <xdr:rowOff>0</xdr:rowOff>
    </xdr:from>
    <xdr:to>
      <xdr:col>7</xdr:col>
      <xdr:colOff>304801</xdr:colOff>
      <xdr:row>95</xdr:row>
      <xdr:rowOff>90488</xdr:rowOff>
    </xdr:to>
    <xdr:graphicFrame macro="">
      <xdr:nvGraphicFramePr>
        <xdr:cNvPr id="4" name="4 Gráfico">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739588</xdr:colOff>
      <xdr:row>15</xdr:row>
      <xdr:rowOff>145676</xdr:rowOff>
    </xdr:from>
    <xdr:to>
      <xdr:col>16</xdr:col>
      <xdr:colOff>371156</xdr:colOff>
      <xdr:row>35</xdr:row>
      <xdr:rowOff>91449</xdr:rowOff>
    </xdr:to>
    <xdr:graphicFrame macro="">
      <xdr:nvGraphicFramePr>
        <xdr:cNvPr id="6" name="6 Gráfico">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11207</xdr:colOff>
      <xdr:row>15</xdr:row>
      <xdr:rowOff>145676</xdr:rowOff>
    </xdr:from>
    <xdr:to>
      <xdr:col>7</xdr:col>
      <xdr:colOff>420783</xdr:colOff>
      <xdr:row>35</xdr:row>
      <xdr:rowOff>46625</xdr:rowOff>
    </xdr:to>
    <xdr:graphicFrame macro="">
      <xdr:nvGraphicFramePr>
        <xdr:cNvPr id="7" name="7 Gráfico">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a:extLst>
            <a:ext uri="{FF2B5EF4-FFF2-40B4-BE49-F238E27FC236}">
              <a16:creationId xmlns:a16="http://schemas.microsoft.com/office/drawing/2014/main" id="{A3B63A10-8F9C-4CC2-AD5B-74A00A31DF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OS/Desktop/Ernesto%20Puntualidad%20y%20quejas%20VF/Indice%20de%20puntualidad/BASE%20PARA%20INDICE%20V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es AICM"/>
      <sheetName val="BASE TD acum mens TOTALES"/>
      <sheetName val="Graficas"/>
      <sheetName val="BASE TD acum mens TOTALES PILOT"/>
      <sheetName val="BASE TD acum mens totales 2"/>
      <sheetName val="BASE TD acum mens totales aptos"/>
      <sheetName val="Graficas Demoras"/>
      <sheetName val="Detalle Total de Causas"/>
      <sheetName val="base 2"/>
      <sheetName val="TD CAUSAS PROD MENSUAL 1"/>
      <sheetName val="PORTADAS AICM"/>
      <sheetName val="Hoja1"/>
      <sheetName val="Robert peticion dg APTO"/>
      <sheetName val="Pet causas robert"/>
      <sheetName val="RObert Peticion Aerolinea"/>
      <sheetName val="CONTROL ENTREGA REGIONES"/>
      <sheetName val="base nombres"/>
      <sheetName val="X"/>
      <sheetName val="Demoras Acumulados R 1-6"/>
      <sheetName val="Causas acum R 1-6 y AICM sflet"/>
      <sheetName val="causas "/>
      <sheetName val="demoras imputables"/>
      <sheetName val="Causas acum R 1-6 y AICM"/>
    </sheetNames>
    <sheetDataSet>
      <sheetData sheetId="0"/>
      <sheetData sheetId="1"/>
      <sheetData sheetId="2"/>
      <sheetData sheetId="3"/>
      <sheetData sheetId="4"/>
      <sheetData sheetId="5"/>
      <sheetData sheetId="6">
        <row r="3">
          <cell r="D3" t="str">
            <v>Operaciones a Tiempo</v>
          </cell>
          <cell r="E3">
            <v>9657</v>
          </cell>
        </row>
        <row r="4">
          <cell r="D4" t="str">
            <v>Operaciones Imputables a la aerolínea</v>
          </cell>
          <cell r="E4">
            <v>1017</v>
          </cell>
        </row>
        <row r="5">
          <cell r="D5" t="str">
            <v xml:space="preserve">Aplicación De Control De Flujo </v>
          </cell>
          <cell r="E5">
            <v>407</v>
          </cell>
        </row>
        <row r="6">
          <cell r="D6" t="str">
            <v>Infraestructura Aeroportuaria</v>
          </cell>
          <cell r="E6">
            <v>429</v>
          </cell>
        </row>
        <row r="7">
          <cell r="D7" t="str">
            <v>Combustibles</v>
          </cell>
          <cell r="E7">
            <v>50</v>
          </cell>
        </row>
        <row r="8">
          <cell r="D8" t="str">
            <v>Otros</v>
          </cell>
          <cell r="E8">
            <v>536</v>
          </cell>
        </row>
        <row r="9">
          <cell r="D9" t="str">
            <v/>
          </cell>
          <cell r="E9">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3256.797087615741" createdVersion="6" refreshedVersion="6" minRefreshableVersion="3" recordCount="76">
  <cacheSource type="worksheet">
    <worksheetSource ref="A3:P79" sheet="base 2" r:id="rId2"/>
  </cacheSource>
  <cacheFields count="16">
    <cacheField name="Empresa" numFmtId="0">
      <sharedItems count="11">
        <s v="Aéreo Calafia"/>
        <s v="Aeroméxico (Aerovías de México)"/>
        <s v="Aeroméxico Connect (Aerolitoral)"/>
        <s v="American Airlines"/>
        <s v="Copa (Compañía Panameña de Aviación)"/>
        <s v="Delta Airlines"/>
        <s v="Interjet (ABC Aerolíneas)"/>
        <s v="Magnicharters (Grupo Aéreo Monterrey)"/>
        <s v="United Airlines, Inc."/>
        <s v="Vivaaerobus (Aeroenlaces)"/>
        <s v="Volaris (Concesionaria Vuela Cia de Aviación)"/>
      </sharedItems>
    </cacheField>
    <cacheField name="Nacionalidad" numFmtId="0">
      <sharedItems count="3">
        <s v="Mexicanas"/>
        <s v="Norte América"/>
        <s v="Centro y Sudamericanas"/>
      </sharedItems>
    </cacheField>
    <cacheField name="Tipo de Demora" numFmtId="0">
      <sharedItems count="2">
        <s v="Imputable"/>
        <s v="No Imputable"/>
      </sharedItems>
    </cacheField>
    <cacheField name="Causas" numFmtId="0">
      <sharedItems count="17">
        <s v="TRAFICO/DOCUMENTACION*"/>
        <s v="INFRAESTRUCTURA AEROPORTUARIA"/>
        <s v="METEOROLOGIA"/>
        <s v="MANTENIMIENTO AERONAVES*"/>
        <s v="OPERACIONES AEROLINEA*"/>
        <s v="TRIPULACIONES*"/>
        <s v="REPERCUSIONES*"/>
        <s v="APLICACIÓN DE CONTROL DE FLUJO "/>
        <s v="AUTORIDADES"/>
        <s v="REPERCUSIONES POR UN TERCERO"/>
        <s v="COMBUSTIBLES"/>
        <s v="RAMPA AEROLINEA*"/>
        <s v="AEROCARES"/>
        <s v="EVENTO OCASIONAL"/>
        <s v="PASILLOS"/>
        <s v="REPERCUSIONES"/>
        <s v="INCIDENTE*"/>
      </sharedItems>
    </cacheField>
    <cacheField name="Ene" numFmtId="0">
      <sharedItems containsSemiMixedTypes="0" containsString="0" containsNumber="1" containsInteger="1" minValue="0" maxValue="105"/>
    </cacheField>
    <cacheField name="Feb" numFmtId="0">
      <sharedItems containsSemiMixedTypes="0" containsString="0" containsNumber="1" containsInteger="1" minValue="0" maxValue="100"/>
    </cacheField>
    <cacheField name="Mar" numFmtId="0">
      <sharedItems containsSemiMixedTypes="0" containsString="0" containsNumber="1" containsInteger="1" minValue="0" maxValue="93"/>
    </cacheField>
    <cacheField name="Abr" numFmtId="0">
      <sharedItems containsSemiMixedTypes="0" containsString="0" containsNumber="1" containsInteger="1" minValue="0" maxValue="0"/>
    </cacheField>
    <cacheField name="May" numFmtId="0">
      <sharedItems containsSemiMixedTypes="0" containsString="0" containsNumber="1" containsInteger="1" minValue="0" maxValue="0"/>
    </cacheField>
    <cacheField name="Jun" numFmtId="0">
      <sharedItems containsSemiMixedTypes="0" containsString="0" containsNumber="1" containsInteger="1" minValue="0" maxValue="0"/>
    </cacheField>
    <cacheField name="Jul" numFmtId="0">
      <sharedItems containsSemiMixedTypes="0" containsString="0" containsNumber="1" containsInteger="1" minValue="0" maxValue="0"/>
    </cacheField>
    <cacheField name="Aug" numFmtId="0">
      <sharedItems containsSemiMixedTypes="0" containsString="0" containsNumber="1" containsInteger="1" minValue="0" maxValue="0"/>
    </cacheField>
    <cacheField name="Sep" numFmtId="0">
      <sharedItems containsSemiMixedTypes="0" containsString="0" containsNumber="1" containsInteger="1" minValue="0" maxValue="0"/>
    </cacheField>
    <cacheField name="Oct" numFmtId="0">
      <sharedItems containsSemiMixedTypes="0" containsString="0" containsNumber="1" containsInteger="1" minValue="0" maxValue="0"/>
    </cacheField>
    <cacheField name="Nov" numFmtId="0">
      <sharedItems containsSemiMixedTypes="0" containsString="0" containsNumber="1" containsInteger="1" minValue="0" maxValue="0"/>
    </cacheField>
    <cacheField name="Dec"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6">
  <r>
    <x v="0"/>
    <x v="0"/>
    <x v="0"/>
    <x v="0"/>
    <n v="0"/>
    <n v="0"/>
    <n v="1"/>
    <n v="0"/>
    <n v="0"/>
    <n v="0"/>
    <n v="0"/>
    <n v="0"/>
    <n v="0"/>
    <n v="0"/>
    <n v="0"/>
    <n v="0"/>
  </r>
  <r>
    <x v="0"/>
    <x v="0"/>
    <x v="1"/>
    <x v="1"/>
    <n v="0"/>
    <n v="3"/>
    <n v="0"/>
    <n v="0"/>
    <n v="0"/>
    <n v="0"/>
    <n v="0"/>
    <n v="0"/>
    <n v="0"/>
    <n v="0"/>
    <n v="0"/>
    <n v="0"/>
  </r>
  <r>
    <x v="0"/>
    <x v="0"/>
    <x v="1"/>
    <x v="2"/>
    <n v="0"/>
    <n v="2"/>
    <n v="1"/>
    <n v="0"/>
    <n v="0"/>
    <n v="0"/>
    <n v="0"/>
    <n v="0"/>
    <n v="0"/>
    <n v="0"/>
    <n v="0"/>
    <n v="0"/>
  </r>
  <r>
    <x v="1"/>
    <x v="0"/>
    <x v="0"/>
    <x v="3"/>
    <n v="7"/>
    <n v="3"/>
    <n v="5"/>
    <n v="0"/>
    <n v="0"/>
    <n v="0"/>
    <n v="0"/>
    <n v="0"/>
    <n v="0"/>
    <n v="0"/>
    <n v="0"/>
    <n v="0"/>
  </r>
  <r>
    <x v="1"/>
    <x v="0"/>
    <x v="0"/>
    <x v="4"/>
    <n v="4"/>
    <n v="1"/>
    <n v="0"/>
    <n v="0"/>
    <n v="0"/>
    <n v="0"/>
    <n v="0"/>
    <n v="0"/>
    <n v="0"/>
    <n v="0"/>
    <n v="0"/>
    <n v="0"/>
  </r>
  <r>
    <x v="1"/>
    <x v="0"/>
    <x v="0"/>
    <x v="0"/>
    <n v="0"/>
    <n v="0"/>
    <n v="1"/>
    <n v="0"/>
    <n v="0"/>
    <n v="0"/>
    <n v="0"/>
    <n v="0"/>
    <n v="0"/>
    <n v="0"/>
    <n v="0"/>
    <n v="0"/>
  </r>
  <r>
    <x v="1"/>
    <x v="0"/>
    <x v="0"/>
    <x v="5"/>
    <n v="9"/>
    <n v="9"/>
    <n v="4"/>
    <n v="0"/>
    <n v="0"/>
    <n v="0"/>
    <n v="0"/>
    <n v="0"/>
    <n v="0"/>
    <n v="0"/>
    <n v="0"/>
    <n v="0"/>
  </r>
  <r>
    <x v="1"/>
    <x v="0"/>
    <x v="0"/>
    <x v="6"/>
    <n v="0"/>
    <n v="0"/>
    <n v="2"/>
    <n v="0"/>
    <n v="0"/>
    <n v="0"/>
    <n v="0"/>
    <n v="0"/>
    <n v="0"/>
    <n v="0"/>
    <n v="0"/>
    <n v="0"/>
  </r>
  <r>
    <x v="1"/>
    <x v="0"/>
    <x v="1"/>
    <x v="7"/>
    <n v="0"/>
    <n v="0"/>
    <n v="14"/>
    <n v="0"/>
    <n v="0"/>
    <n v="0"/>
    <n v="0"/>
    <n v="0"/>
    <n v="0"/>
    <n v="0"/>
    <n v="0"/>
    <n v="0"/>
  </r>
  <r>
    <x v="1"/>
    <x v="0"/>
    <x v="1"/>
    <x v="8"/>
    <n v="2"/>
    <n v="0"/>
    <n v="0"/>
    <n v="0"/>
    <n v="0"/>
    <n v="0"/>
    <n v="0"/>
    <n v="0"/>
    <n v="0"/>
    <n v="0"/>
    <n v="0"/>
    <n v="0"/>
  </r>
  <r>
    <x v="1"/>
    <x v="0"/>
    <x v="1"/>
    <x v="1"/>
    <n v="17"/>
    <n v="1"/>
    <n v="27"/>
    <n v="0"/>
    <n v="0"/>
    <n v="0"/>
    <n v="0"/>
    <n v="0"/>
    <n v="0"/>
    <n v="0"/>
    <n v="0"/>
    <n v="0"/>
  </r>
  <r>
    <x v="1"/>
    <x v="0"/>
    <x v="1"/>
    <x v="2"/>
    <n v="16"/>
    <n v="13"/>
    <n v="8"/>
    <n v="0"/>
    <n v="0"/>
    <n v="0"/>
    <n v="0"/>
    <n v="0"/>
    <n v="0"/>
    <n v="0"/>
    <n v="0"/>
    <n v="0"/>
  </r>
  <r>
    <x v="1"/>
    <x v="0"/>
    <x v="1"/>
    <x v="9"/>
    <n v="105"/>
    <n v="23"/>
    <n v="0"/>
    <n v="0"/>
    <n v="0"/>
    <n v="0"/>
    <n v="0"/>
    <n v="0"/>
    <n v="0"/>
    <n v="0"/>
    <n v="0"/>
    <n v="0"/>
  </r>
  <r>
    <x v="2"/>
    <x v="0"/>
    <x v="0"/>
    <x v="3"/>
    <n v="68"/>
    <n v="17"/>
    <n v="18"/>
    <n v="0"/>
    <n v="0"/>
    <n v="0"/>
    <n v="0"/>
    <n v="0"/>
    <n v="0"/>
    <n v="0"/>
    <n v="0"/>
    <n v="0"/>
  </r>
  <r>
    <x v="2"/>
    <x v="0"/>
    <x v="0"/>
    <x v="4"/>
    <n v="28"/>
    <n v="1"/>
    <n v="6"/>
    <n v="0"/>
    <n v="0"/>
    <n v="0"/>
    <n v="0"/>
    <n v="0"/>
    <n v="0"/>
    <n v="0"/>
    <n v="0"/>
    <n v="0"/>
  </r>
  <r>
    <x v="2"/>
    <x v="0"/>
    <x v="0"/>
    <x v="5"/>
    <n v="67"/>
    <n v="10"/>
    <n v="24"/>
    <n v="0"/>
    <n v="0"/>
    <n v="0"/>
    <n v="0"/>
    <n v="0"/>
    <n v="0"/>
    <n v="0"/>
    <n v="0"/>
    <n v="0"/>
  </r>
  <r>
    <x v="2"/>
    <x v="0"/>
    <x v="1"/>
    <x v="7"/>
    <n v="28"/>
    <n v="13"/>
    <n v="93"/>
    <n v="0"/>
    <n v="0"/>
    <n v="0"/>
    <n v="0"/>
    <n v="0"/>
    <n v="0"/>
    <n v="0"/>
    <n v="0"/>
    <n v="0"/>
  </r>
  <r>
    <x v="2"/>
    <x v="0"/>
    <x v="1"/>
    <x v="8"/>
    <n v="3"/>
    <n v="0"/>
    <n v="6"/>
    <n v="0"/>
    <n v="0"/>
    <n v="0"/>
    <n v="0"/>
    <n v="0"/>
    <n v="0"/>
    <n v="0"/>
    <n v="0"/>
    <n v="0"/>
  </r>
  <r>
    <x v="2"/>
    <x v="0"/>
    <x v="1"/>
    <x v="10"/>
    <n v="1"/>
    <n v="0"/>
    <n v="44"/>
    <n v="0"/>
    <n v="0"/>
    <n v="0"/>
    <n v="0"/>
    <n v="0"/>
    <n v="0"/>
    <n v="0"/>
    <n v="0"/>
    <n v="0"/>
  </r>
  <r>
    <x v="2"/>
    <x v="0"/>
    <x v="1"/>
    <x v="1"/>
    <n v="14"/>
    <n v="15"/>
    <n v="0"/>
    <n v="0"/>
    <n v="0"/>
    <n v="0"/>
    <n v="0"/>
    <n v="0"/>
    <n v="0"/>
    <n v="0"/>
    <n v="0"/>
    <n v="0"/>
  </r>
  <r>
    <x v="2"/>
    <x v="0"/>
    <x v="1"/>
    <x v="2"/>
    <n v="48"/>
    <n v="24"/>
    <n v="0"/>
    <n v="0"/>
    <n v="0"/>
    <n v="0"/>
    <n v="0"/>
    <n v="0"/>
    <n v="0"/>
    <n v="0"/>
    <n v="0"/>
    <n v="0"/>
  </r>
  <r>
    <x v="3"/>
    <x v="1"/>
    <x v="0"/>
    <x v="3"/>
    <n v="4"/>
    <n v="1"/>
    <n v="1"/>
    <n v="0"/>
    <n v="0"/>
    <n v="0"/>
    <n v="0"/>
    <n v="0"/>
    <n v="0"/>
    <n v="0"/>
    <n v="0"/>
    <n v="0"/>
  </r>
  <r>
    <x v="3"/>
    <x v="1"/>
    <x v="0"/>
    <x v="11"/>
    <n v="2"/>
    <n v="0"/>
    <n v="0"/>
    <n v="0"/>
    <n v="0"/>
    <n v="0"/>
    <n v="0"/>
    <n v="0"/>
    <n v="0"/>
    <n v="0"/>
    <n v="0"/>
    <n v="0"/>
  </r>
  <r>
    <x v="3"/>
    <x v="1"/>
    <x v="0"/>
    <x v="0"/>
    <n v="1"/>
    <n v="0"/>
    <n v="0"/>
    <n v="0"/>
    <n v="0"/>
    <n v="0"/>
    <n v="0"/>
    <n v="0"/>
    <n v="0"/>
    <n v="0"/>
    <n v="0"/>
    <n v="0"/>
  </r>
  <r>
    <x v="3"/>
    <x v="1"/>
    <x v="0"/>
    <x v="5"/>
    <n v="4"/>
    <n v="0"/>
    <n v="2"/>
    <n v="0"/>
    <n v="0"/>
    <n v="0"/>
    <n v="0"/>
    <n v="0"/>
    <n v="0"/>
    <n v="0"/>
    <n v="0"/>
    <n v="0"/>
  </r>
  <r>
    <x v="3"/>
    <x v="1"/>
    <x v="0"/>
    <x v="6"/>
    <n v="14"/>
    <n v="18"/>
    <n v="7"/>
    <n v="0"/>
    <n v="0"/>
    <n v="0"/>
    <n v="0"/>
    <n v="0"/>
    <n v="0"/>
    <n v="0"/>
    <n v="0"/>
    <n v="0"/>
  </r>
  <r>
    <x v="3"/>
    <x v="1"/>
    <x v="1"/>
    <x v="2"/>
    <n v="2"/>
    <n v="0"/>
    <n v="1"/>
    <n v="0"/>
    <n v="0"/>
    <n v="0"/>
    <n v="0"/>
    <n v="0"/>
    <n v="0"/>
    <n v="0"/>
    <n v="0"/>
    <n v="0"/>
  </r>
  <r>
    <x v="4"/>
    <x v="2"/>
    <x v="1"/>
    <x v="2"/>
    <n v="2"/>
    <n v="0"/>
    <n v="0"/>
    <n v="0"/>
    <n v="0"/>
    <n v="0"/>
    <n v="0"/>
    <n v="0"/>
    <n v="0"/>
    <n v="0"/>
    <n v="0"/>
    <n v="0"/>
  </r>
  <r>
    <x v="5"/>
    <x v="1"/>
    <x v="0"/>
    <x v="3"/>
    <n v="0"/>
    <n v="1"/>
    <n v="5"/>
    <n v="0"/>
    <n v="0"/>
    <n v="0"/>
    <n v="0"/>
    <n v="0"/>
    <n v="0"/>
    <n v="0"/>
    <n v="0"/>
    <n v="0"/>
  </r>
  <r>
    <x v="5"/>
    <x v="1"/>
    <x v="0"/>
    <x v="4"/>
    <n v="1"/>
    <n v="0"/>
    <n v="0"/>
    <n v="0"/>
    <n v="0"/>
    <n v="0"/>
    <n v="0"/>
    <n v="0"/>
    <n v="0"/>
    <n v="0"/>
    <n v="0"/>
    <n v="0"/>
  </r>
  <r>
    <x v="5"/>
    <x v="1"/>
    <x v="0"/>
    <x v="11"/>
    <n v="1"/>
    <n v="0"/>
    <n v="0"/>
    <n v="0"/>
    <n v="0"/>
    <n v="0"/>
    <n v="0"/>
    <n v="0"/>
    <n v="0"/>
    <n v="0"/>
    <n v="0"/>
    <n v="0"/>
  </r>
  <r>
    <x v="5"/>
    <x v="1"/>
    <x v="0"/>
    <x v="0"/>
    <n v="3"/>
    <n v="0"/>
    <n v="1"/>
    <n v="0"/>
    <n v="0"/>
    <n v="0"/>
    <n v="0"/>
    <n v="0"/>
    <n v="0"/>
    <n v="0"/>
    <n v="0"/>
    <n v="0"/>
  </r>
  <r>
    <x v="5"/>
    <x v="1"/>
    <x v="0"/>
    <x v="5"/>
    <n v="1"/>
    <n v="0"/>
    <n v="1"/>
    <n v="0"/>
    <n v="0"/>
    <n v="0"/>
    <n v="0"/>
    <n v="0"/>
    <n v="0"/>
    <n v="0"/>
    <n v="0"/>
    <n v="0"/>
  </r>
  <r>
    <x v="5"/>
    <x v="1"/>
    <x v="0"/>
    <x v="6"/>
    <n v="1"/>
    <n v="0"/>
    <n v="0"/>
    <n v="0"/>
    <n v="0"/>
    <n v="0"/>
    <n v="0"/>
    <n v="0"/>
    <n v="0"/>
    <n v="0"/>
    <n v="0"/>
    <n v="0"/>
  </r>
  <r>
    <x v="5"/>
    <x v="1"/>
    <x v="1"/>
    <x v="1"/>
    <n v="0"/>
    <n v="0"/>
    <n v="2"/>
    <n v="0"/>
    <n v="0"/>
    <n v="0"/>
    <n v="0"/>
    <n v="0"/>
    <n v="0"/>
    <n v="0"/>
    <n v="0"/>
    <n v="0"/>
  </r>
  <r>
    <x v="5"/>
    <x v="1"/>
    <x v="1"/>
    <x v="2"/>
    <n v="1"/>
    <n v="2"/>
    <n v="0"/>
    <n v="0"/>
    <n v="0"/>
    <n v="0"/>
    <n v="0"/>
    <n v="0"/>
    <n v="0"/>
    <n v="0"/>
    <n v="0"/>
    <n v="0"/>
  </r>
  <r>
    <x v="6"/>
    <x v="0"/>
    <x v="0"/>
    <x v="3"/>
    <n v="8"/>
    <n v="26"/>
    <n v="30"/>
    <n v="0"/>
    <n v="0"/>
    <n v="0"/>
    <n v="0"/>
    <n v="0"/>
    <n v="0"/>
    <n v="0"/>
    <n v="0"/>
    <n v="0"/>
  </r>
  <r>
    <x v="6"/>
    <x v="0"/>
    <x v="0"/>
    <x v="4"/>
    <n v="9"/>
    <n v="1"/>
    <n v="7"/>
    <n v="0"/>
    <n v="0"/>
    <n v="0"/>
    <n v="0"/>
    <n v="0"/>
    <n v="0"/>
    <n v="0"/>
    <n v="0"/>
    <n v="0"/>
  </r>
  <r>
    <x v="6"/>
    <x v="0"/>
    <x v="0"/>
    <x v="11"/>
    <n v="3"/>
    <n v="0"/>
    <n v="0"/>
    <n v="0"/>
    <n v="0"/>
    <n v="0"/>
    <n v="0"/>
    <n v="0"/>
    <n v="0"/>
    <n v="0"/>
    <n v="0"/>
    <n v="0"/>
  </r>
  <r>
    <x v="6"/>
    <x v="0"/>
    <x v="0"/>
    <x v="0"/>
    <n v="4"/>
    <n v="1"/>
    <n v="2"/>
    <n v="0"/>
    <n v="0"/>
    <n v="0"/>
    <n v="0"/>
    <n v="0"/>
    <n v="0"/>
    <n v="0"/>
    <n v="0"/>
    <n v="0"/>
  </r>
  <r>
    <x v="6"/>
    <x v="0"/>
    <x v="0"/>
    <x v="5"/>
    <n v="18"/>
    <n v="14"/>
    <n v="27"/>
    <n v="0"/>
    <n v="0"/>
    <n v="0"/>
    <n v="0"/>
    <n v="0"/>
    <n v="0"/>
    <n v="0"/>
    <n v="0"/>
    <n v="0"/>
  </r>
  <r>
    <x v="6"/>
    <x v="0"/>
    <x v="0"/>
    <x v="6"/>
    <n v="26"/>
    <n v="0"/>
    <n v="0"/>
    <n v="0"/>
    <n v="0"/>
    <n v="0"/>
    <n v="0"/>
    <n v="0"/>
    <n v="0"/>
    <n v="0"/>
    <n v="0"/>
    <n v="0"/>
  </r>
  <r>
    <x v="6"/>
    <x v="0"/>
    <x v="1"/>
    <x v="12"/>
    <n v="0"/>
    <n v="0"/>
    <n v="4"/>
    <n v="0"/>
    <n v="0"/>
    <n v="0"/>
    <n v="0"/>
    <n v="0"/>
    <n v="0"/>
    <n v="0"/>
    <n v="0"/>
    <n v="0"/>
  </r>
  <r>
    <x v="6"/>
    <x v="0"/>
    <x v="1"/>
    <x v="7"/>
    <n v="100"/>
    <n v="68"/>
    <n v="90"/>
    <n v="0"/>
    <n v="0"/>
    <n v="0"/>
    <n v="0"/>
    <n v="0"/>
    <n v="0"/>
    <n v="0"/>
    <n v="0"/>
    <n v="0"/>
  </r>
  <r>
    <x v="6"/>
    <x v="0"/>
    <x v="1"/>
    <x v="8"/>
    <n v="6"/>
    <n v="0"/>
    <n v="0"/>
    <n v="0"/>
    <n v="0"/>
    <n v="0"/>
    <n v="0"/>
    <n v="0"/>
    <n v="0"/>
    <n v="0"/>
    <n v="0"/>
    <n v="0"/>
  </r>
  <r>
    <x v="6"/>
    <x v="0"/>
    <x v="1"/>
    <x v="13"/>
    <n v="10"/>
    <n v="4"/>
    <n v="10"/>
    <n v="0"/>
    <n v="0"/>
    <n v="0"/>
    <n v="0"/>
    <n v="0"/>
    <n v="0"/>
    <n v="0"/>
    <n v="0"/>
    <n v="0"/>
  </r>
  <r>
    <x v="6"/>
    <x v="0"/>
    <x v="1"/>
    <x v="1"/>
    <n v="100"/>
    <n v="100"/>
    <n v="92"/>
    <n v="0"/>
    <n v="0"/>
    <n v="0"/>
    <n v="0"/>
    <n v="0"/>
    <n v="0"/>
    <n v="0"/>
    <n v="0"/>
    <n v="0"/>
  </r>
  <r>
    <x v="6"/>
    <x v="0"/>
    <x v="1"/>
    <x v="2"/>
    <n v="10"/>
    <n v="6"/>
    <n v="9"/>
    <n v="0"/>
    <n v="0"/>
    <n v="0"/>
    <n v="0"/>
    <n v="0"/>
    <n v="0"/>
    <n v="0"/>
    <n v="0"/>
    <n v="0"/>
  </r>
  <r>
    <x v="6"/>
    <x v="0"/>
    <x v="1"/>
    <x v="14"/>
    <n v="0"/>
    <n v="2"/>
    <n v="3"/>
    <n v="0"/>
    <n v="0"/>
    <n v="0"/>
    <n v="0"/>
    <n v="0"/>
    <n v="0"/>
    <n v="0"/>
    <n v="0"/>
    <n v="0"/>
  </r>
  <r>
    <x v="7"/>
    <x v="0"/>
    <x v="0"/>
    <x v="3"/>
    <n v="3"/>
    <n v="0"/>
    <n v="0"/>
    <n v="0"/>
    <n v="0"/>
    <n v="0"/>
    <n v="0"/>
    <n v="0"/>
    <n v="0"/>
    <n v="0"/>
    <n v="0"/>
    <n v="0"/>
  </r>
  <r>
    <x v="7"/>
    <x v="0"/>
    <x v="0"/>
    <x v="4"/>
    <n v="0"/>
    <n v="0"/>
    <n v="1"/>
    <n v="0"/>
    <n v="0"/>
    <n v="0"/>
    <n v="0"/>
    <n v="0"/>
    <n v="0"/>
    <n v="0"/>
    <n v="0"/>
    <n v="0"/>
  </r>
  <r>
    <x v="7"/>
    <x v="0"/>
    <x v="1"/>
    <x v="1"/>
    <n v="0"/>
    <n v="0"/>
    <n v="8"/>
    <n v="0"/>
    <n v="0"/>
    <n v="0"/>
    <n v="0"/>
    <n v="0"/>
    <n v="0"/>
    <n v="0"/>
    <n v="0"/>
    <n v="0"/>
  </r>
  <r>
    <x v="7"/>
    <x v="0"/>
    <x v="1"/>
    <x v="2"/>
    <n v="0"/>
    <n v="0"/>
    <n v="1"/>
    <n v="0"/>
    <n v="0"/>
    <n v="0"/>
    <n v="0"/>
    <n v="0"/>
    <n v="0"/>
    <n v="0"/>
    <n v="0"/>
    <n v="0"/>
  </r>
  <r>
    <x v="8"/>
    <x v="1"/>
    <x v="0"/>
    <x v="3"/>
    <n v="1"/>
    <n v="3"/>
    <n v="2"/>
    <n v="0"/>
    <n v="0"/>
    <n v="0"/>
    <n v="0"/>
    <n v="0"/>
    <n v="0"/>
    <n v="0"/>
    <n v="0"/>
    <n v="0"/>
  </r>
  <r>
    <x v="8"/>
    <x v="1"/>
    <x v="0"/>
    <x v="5"/>
    <n v="1"/>
    <n v="4"/>
    <n v="1"/>
    <n v="0"/>
    <n v="0"/>
    <n v="0"/>
    <n v="0"/>
    <n v="0"/>
    <n v="0"/>
    <n v="0"/>
    <n v="0"/>
    <n v="0"/>
  </r>
  <r>
    <x v="8"/>
    <x v="1"/>
    <x v="0"/>
    <x v="6"/>
    <n v="25"/>
    <n v="18"/>
    <n v="9"/>
    <n v="0"/>
    <n v="0"/>
    <n v="0"/>
    <n v="0"/>
    <n v="0"/>
    <n v="0"/>
    <n v="0"/>
    <n v="0"/>
    <n v="0"/>
  </r>
  <r>
    <x v="8"/>
    <x v="1"/>
    <x v="1"/>
    <x v="15"/>
    <n v="4"/>
    <n v="1"/>
    <n v="0"/>
    <n v="0"/>
    <n v="0"/>
    <n v="0"/>
    <n v="0"/>
    <n v="0"/>
    <n v="0"/>
    <n v="0"/>
    <n v="0"/>
    <n v="0"/>
  </r>
  <r>
    <x v="9"/>
    <x v="0"/>
    <x v="0"/>
    <x v="3"/>
    <n v="39"/>
    <n v="25"/>
    <n v="32"/>
    <n v="0"/>
    <n v="0"/>
    <n v="0"/>
    <n v="0"/>
    <n v="0"/>
    <n v="0"/>
    <n v="0"/>
    <n v="0"/>
    <n v="0"/>
  </r>
  <r>
    <x v="9"/>
    <x v="0"/>
    <x v="0"/>
    <x v="4"/>
    <n v="15"/>
    <n v="17"/>
    <n v="14"/>
    <n v="0"/>
    <n v="0"/>
    <n v="0"/>
    <n v="0"/>
    <n v="0"/>
    <n v="0"/>
    <n v="0"/>
    <n v="0"/>
    <n v="0"/>
  </r>
  <r>
    <x v="9"/>
    <x v="0"/>
    <x v="0"/>
    <x v="11"/>
    <n v="21"/>
    <n v="7"/>
    <n v="11"/>
    <n v="0"/>
    <n v="0"/>
    <n v="0"/>
    <n v="0"/>
    <n v="0"/>
    <n v="0"/>
    <n v="0"/>
    <n v="0"/>
    <n v="0"/>
  </r>
  <r>
    <x v="9"/>
    <x v="0"/>
    <x v="0"/>
    <x v="0"/>
    <n v="31"/>
    <n v="35"/>
    <n v="50"/>
    <n v="0"/>
    <n v="0"/>
    <n v="0"/>
    <n v="0"/>
    <n v="0"/>
    <n v="0"/>
    <n v="0"/>
    <n v="0"/>
    <n v="0"/>
  </r>
  <r>
    <x v="9"/>
    <x v="0"/>
    <x v="0"/>
    <x v="5"/>
    <n v="35"/>
    <n v="35"/>
    <n v="31"/>
    <n v="0"/>
    <n v="0"/>
    <n v="0"/>
    <n v="0"/>
    <n v="0"/>
    <n v="0"/>
    <n v="0"/>
    <n v="0"/>
    <n v="0"/>
  </r>
  <r>
    <x v="9"/>
    <x v="0"/>
    <x v="0"/>
    <x v="16"/>
    <n v="0"/>
    <n v="1"/>
    <n v="0"/>
    <n v="0"/>
    <n v="0"/>
    <n v="0"/>
    <n v="0"/>
    <n v="0"/>
    <n v="0"/>
    <n v="0"/>
    <n v="0"/>
    <n v="0"/>
  </r>
  <r>
    <x v="9"/>
    <x v="0"/>
    <x v="1"/>
    <x v="12"/>
    <n v="0"/>
    <n v="1"/>
    <n v="0"/>
    <n v="0"/>
    <n v="0"/>
    <n v="0"/>
    <n v="0"/>
    <n v="0"/>
    <n v="0"/>
    <n v="0"/>
    <n v="0"/>
    <n v="0"/>
  </r>
  <r>
    <x v="9"/>
    <x v="0"/>
    <x v="1"/>
    <x v="8"/>
    <n v="88"/>
    <n v="50"/>
    <n v="0"/>
    <n v="0"/>
    <n v="0"/>
    <n v="0"/>
    <n v="0"/>
    <n v="0"/>
    <n v="0"/>
    <n v="0"/>
    <n v="0"/>
    <n v="0"/>
  </r>
  <r>
    <x v="9"/>
    <x v="0"/>
    <x v="1"/>
    <x v="10"/>
    <n v="3"/>
    <n v="2"/>
    <n v="0"/>
    <n v="0"/>
    <n v="0"/>
    <n v="0"/>
    <n v="0"/>
    <n v="0"/>
    <n v="0"/>
    <n v="0"/>
    <n v="0"/>
    <n v="0"/>
  </r>
  <r>
    <x v="9"/>
    <x v="0"/>
    <x v="1"/>
    <x v="13"/>
    <n v="20"/>
    <n v="12"/>
    <n v="0"/>
    <n v="0"/>
    <n v="0"/>
    <n v="0"/>
    <n v="0"/>
    <n v="0"/>
    <n v="0"/>
    <n v="0"/>
    <n v="0"/>
    <n v="0"/>
  </r>
  <r>
    <x v="9"/>
    <x v="0"/>
    <x v="1"/>
    <x v="1"/>
    <n v="31"/>
    <n v="19"/>
    <n v="0"/>
    <n v="0"/>
    <n v="0"/>
    <n v="0"/>
    <n v="0"/>
    <n v="0"/>
    <n v="0"/>
    <n v="0"/>
    <n v="0"/>
    <n v="0"/>
  </r>
  <r>
    <x v="9"/>
    <x v="0"/>
    <x v="1"/>
    <x v="2"/>
    <n v="4"/>
    <n v="18"/>
    <n v="0"/>
    <n v="0"/>
    <n v="0"/>
    <n v="0"/>
    <n v="0"/>
    <n v="0"/>
    <n v="0"/>
    <n v="0"/>
    <n v="0"/>
    <n v="0"/>
  </r>
  <r>
    <x v="9"/>
    <x v="0"/>
    <x v="1"/>
    <x v="9"/>
    <n v="9"/>
    <n v="4"/>
    <n v="0"/>
    <n v="0"/>
    <n v="0"/>
    <n v="0"/>
    <n v="0"/>
    <n v="0"/>
    <n v="0"/>
    <n v="0"/>
    <n v="0"/>
    <n v="0"/>
  </r>
  <r>
    <x v="10"/>
    <x v="0"/>
    <x v="0"/>
    <x v="3"/>
    <n v="4"/>
    <n v="3"/>
    <n v="6"/>
    <n v="0"/>
    <n v="0"/>
    <n v="0"/>
    <n v="0"/>
    <n v="0"/>
    <n v="0"/>
    <n v="0"/>
    <n v="0"/>
    <n v="0"/>
  </r>
  <r>
    <x v="10"/>
    <x v="0"/>
    <x v="0"/>
    <x v="4"/>
    <n v="0"/>
    <n v="1"/>
    <n v="2"/>
    <n v="0"/>
    <n v="0"/>
    <n v="0"/>
    <n v="0"/>
    <n v="0"/>
    <n v="0"/>
    <n v="0"/>
    <n v="0"/>
    <n v="0"/>
  </r>
  <r>
    <x v="10"/>
    <x v="0"/>
    <x v="0"/>
    <x v="11"/>
    <n v="0"/>
    <n v="0"/>
    <n v="1"/>
    <n v="0"/>
    <n v="0"/>
    <n v="0"/>
    <n v="0"/>
    <n v="0"/>
    <n v="0"/>
    <n v="0"/>
    <n v="0"/>
    <n v="0"/>
  </r>
  <r>
    <x v="10"/>
    <x v="0"/>
    <x v="0"/>
    <x v="5"/>
    <n v="0"/>
    <n v="0"/>
    <n v="3"/>
    <n v="0"/>
    <n v="0"/>
    <n v="0"/>
    <n v="0"/>
    <n v="0"/>
    <n v="0"/>
    <n v="0"/>
    <n v="0"/>
    <n v="0"/>
  </r>
  <r>
    <x v="10"/>
    <x v="0"/>
    <x v="1"/>
    <x v="7"/>
    <n v="0"/>
    <n v="0"/>
    <n v="1"/>
    <n v="0"/>
    <n v="0"/>
    <n v="0"/>
    <n v="0"/>
    <n v="0"/>
    <n v="0"/>
    <n v="0"/>
    <n v="0"/>
    <n v="0"/>
  </r>
  <r>
    <x v="10"/>
    <x v="0"/>
    <x v="1"/>
    <x v="2"/>
    <n v="0"/>
    <n v="0"/>
    <n v="1"/>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136" applyNumberFormats="0" applyBorderFormats="0" applyFontFormats="0" applyPatternFormats="0" applyAlignmentFormats="0" applyWidthHeightFormats="1" dataCaption="Valores" missingCaption="0" updatedVersion="6" minRefreshableVersion="3" useAutoFormatting="1" itemPrintTitles="1" createdVersion="5" indent="0" outline="1" outlineData="1" multipleFieldFilters="0">
  <location ref="A5:M25" firstHeaderRow="0" firstDataRow="1" firstDataCol="1" rowPageCount="2" colPageCount="1"/>
  <pivotFields count="16">
    <pivotField axis="axisPage" showAll="0" sortType="ascending">
      <items count="12">
        <item x="0"/>
        <item x="1"/>
        <item x="2"/>
        <item x="3"/>
        <item x="4"/>
        <item x="5"/>
        <item x="6"/>
        <item x="7"/>
        <item x="8"/>
        <item x="9"/>
        <item x="10"/>
        <item t="default"/>
      </items>
    </pivotField>
    <pivotField axis="axisPage" showAll="0">
      <items count="4">
        <item x="0"/>
        <item x="1"/>
        <item x="2"/>
        <item t="default"/>
      </items>
    </pivotField>
    <pivotField axis="axisRow" showAll="0">
      <items count="3">
        <item x="0"/>
        <item x="1"/>
        <item t="default"/>
      </items>
    </pivotField>
    <pivotField axis="axisRow" showAll="0" sortType="descending">
      <items count="18">
        <item x="6"/>
        <item x="0"/>
        <item x="1"/>
        <item x="2"/>
        <item x="3"/>
        <item x="4"/>
        <item x="5"/>
        <item x="7"/>
        <item x="8"/>
        <item x="9"/>
        <item x="10"/>
        <item x="11"/>
        <item x="12"/>
        <item x="13"/>
        <item x="14"/>
        <item x="15"/>
        <item x="16"/>
        <item t="default"/>
      </items>
      <autoSortScope>
        <pivotArea dataOnly="0" outline="0" fieldPosition="0">
          <references count="1">
            <reference field="4294967294" count="1" selected="0">
              <x v="2"/>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20">
    <i>
      <x/>
    </i>
    <i r="1">
      <x v="4"/>
    </i>
    <i r="1">
      <x v="6"/>
    </i>
    <i r="1">
      <x v="1"/>
    </i>
    <i r="1">
      <x v="5"/>
    </i>
    <i r="1">
      <x/>
    </i>
    <i r="1">
      <x v="11"/>
    </i>
    <i r="1">
      <x v="16"/>
    </i>
    <i>
      <x v="1"/>
    </i>
    <i r="1">
      <x v="7"/>
    </i>
    <i r="1">
      <x v="2"/>
    </i>
    <i r="1">
      <x v="10"/>
    </i>
    <i r="1">
      <x v="3"/>
    </i>
    <i r="1">
      <x v="13"/>
    </i>
    <i r="1">
      <x v="8"/>
    </i>
    <i r="1">
      <x v="12"/>
    </i>
    <i r="1">
      <x v="14"/>
    </i>
    <i r="1">
      <x v="15"/>
    </i>
    <i r="1">
      <x v="9"/>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9">
    <format dxfId="6">
      <pivotArea outline="0" collapsedLevelsAreSubtotals="1" fieldPosition="0"/>
    </format>
    <format dxfId="7">
      <pivotArea collapsedLevelsAreSubtotals="1" fieldPosition="0">
        <references count="1">
          <reference field="2" count="1">
            <x v="0"/>
          </reference>
        </references>
      </pivotArea>
    </format>
    <format dxfId="8">
      <pivotArea dataOnly="0" labelOnly="1" fieldPosition="0">
        <references count="1">
          <reference field="2" count="1">
            <x v="0"/>
          </reference>
        </references>
      </pivotArea>
    </format>
    <format dxfId="5">
      <pivotArea collapsedLevelsAreSubtotals="1" fieldPosition="0">
        <references count="2">
          <reference field="2" count="1" selected="0">
            <x v="0"/>
          </reference>
          <reference field="3" count="7">
            <x v="0"/>
            <x v="1"/>
            <x v="4"/>
            <x v="5"/>
            <x v="6"/>
            <x v="11"/>
            <x v="16"/>
          </reference>
        </references>
      </pivotArea>
    </format>
    <format dxfId="4">
      <pivotArea dataOnly="0" labelOnly="1" fieldPosition="0">
        <references count="2">
          <reference field="2" count="1" selected="0">
            <x v="0"/>
          </reference>
          <reference field="3" count="7">
            <x v="0"/>
            <x v="1"/>
            <x v="4"/>
            <x v="5"/>
            <x v="6"/>
            <x v="11"/>
            <x v="16"/>
          </reference>
        </references>
      </pivotArea>
    </format>
    <format dxfId="3">
      <pivotArea collapsedLevelsAreSubtotals="1" fieldPosition="0">
        <references count="1">
          <reference field="2" count="1">
            <x v="1"/>
          </reference>
        </references>
      </pivotArea>
    </format>
    <format dxfId="2">
      <pivotArea collapsedLevelsAreSubtotals="1" fieldPosition="0">
        <references count="2">
          <reference field="2" count="1" selected="0">
            <x v="1"/>
          </reference>
          <reference field="3" count="10">
            <x v="2"/>
            <x v="3"/>
            <x v="7"/>
            <x v="8"/>
            <x v="9"/>
            <x v="10"/>
            <x v="12"/>
            <x v="13"/>
            <x v="14"/>
            <x v="15"/>
          </reference>
        </references>
      </pivotArea>
    </format>
    <format dxfId="1">
      <pivotArea dataOnly="0" labelOnly="1" fieldPosition="0">
        <references count="1">
          <reference field="2" count="1">
            <x v="1"/>
          </reference>
        </references>
      </pivotArea>
    </format>
    <format dxfId="0">
      <pivotArea dataOnly="0" labelOnly="1" fieldPosition="0">
        <references count="2">
          <reference field="2" count="1" selected="0">
            <x v="1"/>
          </reference>
          <reference field="3" count="10">
            <x v="2"/>
            <x v="3"/>
            <x v="7"/>
            <x v="8"/>
            <x v="9"/>
            <x v="10"/>
            <x v="12"/>
            <x v="13"/>
            <x v="14"/>
            <x v="1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X32"/>
  <sheetViews>
    <sheetView tabSelected="1" zoomScale="70" zoomScaleNormal="70" workbookViewId="0">
      <pane xSplit="2" ySplit="8" topLeftCell="C9" activePane="bottomRight" state="frozen"/>
      <selection pane="topRight" activeCell="C1" sqref="C1"/>
      <selection pane="bottomLeft" activeCell="A9" sqref="A9"/>
      <selection pane="bottomRight" activeCell="F36" sqref="F36"/>
    </sheetView>
  </sheetViews>
  <sheetFormatPr baseColWidth="10" defaultColWidth="11.42578125" defaultRowHeight="12.75" outlineLevelRow="1"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7.28515625" customWidth="1"/>
    <col min="19" max="19" width="35.85546875" bestFit="1" customWidth="1"/>
    <col min="20" max="20" width="14.85546875" customWidth="1"/>
    <col min="21" max="21" width="14.5703125" customWidth="1"/>
    <col min="22" max="22" width="19.5703125" customWidth="1"/>
    <col min="23" max="23" width="16" customWidth="1"/>
  </cols>
  <sheetData>
    <row r="1" spans="1:24" ht="15.75" x14ac:dyDescent="0.25">
      <c r="A1" s="8" t="s">
        <v>10</v>
      </c>
      <c r="B1" s="6"/>
      <c r="C1" s="6"/>
      <c r="D1" s="6"/>
      <c r="E1" s="6"/>
      <c r="F1" s="6"/>
      <c r="G1" s="4">
        <v>2018</v>
      </c>
      <c r="K1" s="6"/>
    </row>
    <row r="2" spans="1:24" x14ac:dyDescent="0.2">
      <c r="A2" s="9" t="s">
        <v>25</v>
      </c>
      <c r="B2" s="6"/>
      <c r="C2" s="6"/>
      <c r="D2" s="6"/>
      <c r="E2" s="6"/>
      <c r="F2" s="6"/>
      <c r="G2" s="41" t="s">
        <v>75</v>
      </c>
      <c r="K2" s="6"/>
    </row>
    <row r="3" spans="1:24" ht="15" x14ac:dyDescent="0.25">
      <c r="A3" s="46" t="s">
        <v>111</v>
      </c>
      <c r="B3" s="46"/>
      <c r="C3" s="46"/>
      <c r="D3" s="46"/>
      <c r="E3" s="44"/>
      <c r="F3" s="44"/>
      <c r="G3" s="44"/>
      <c r="K3" s="44"/>
    </row>
    <row r="4" spans="1:24" x14ac:dyDescent="0.2">
      <c r="A4" s="44"/>
      <c r="B4" s="44"/>
      <c r="C4" s="44"/>
      <c r="D4" s="44"/>
      <c r="E4" s="44"/>
      <c r="F4" s="44"/>
      <c r="G4" s="44"/>
      <c r="K4" s="44"/>
    </row>
    <row r="5" spans="1:24" ht="15" x14ac:dyDescent="0.25">
      <c r="A5" s="10" t="s">
        <v>9</v>
      </c>
      <c r="B5" s="6"/>
      <c r="C5" s="6"/>
      <c r="D5" s="6"/>
      <c r="E5" s="6"/>
      <c r="F5" s="6"/>
      <c r="G5" s="6"/>
      <c r="K5" s="6"/>
    </row>
    <row r="6" spans="1:24" ht="12.75" customHeight="1" x14ac:dyDescent="0.2">
      <c r="A6" s="44" t="s">
        <v>47</v>
      </c>
      <c r="B6" s="6"/>
      <c r="C6" s="6"/>
      <c r="D6" s="6"/>
      <c r="E6" s="6"/>
      <c r="F6" s="6"/>
      <c r="G6" s="6"/>
      <c r="K6" s="6"/>
      <c r="S6" s="53" t="s">
        <v>108</v>
      </c>
      <c r="T6" s="53"/>
      <c r="U6" s="53"/>
      <c r="V6" s="53"/>
      <c r="W6" s="53"/>
    </row>
    <row r="7" spans="1:24" x14ac:dyDescent="0.2">
      <c r="A7" s="55" t="s">
        <v>26</v>
      </c>
      <c r="B7" s="55" t="s">
        <v>24</v>
      </c>
      <c r="C7" s="57" t="s">
        <v>40</v>
      </c>
      <c r="D7" s="58"/>
      <c r="E7" s="58"/>
      <c r="F7" s="58"/>
      <c r="G7" s="59"/>
      <c r="H7" s="60" t="s">
        <v>30</v>
      </c>
      <c r="I7" s="61"/>
      <c r="J7" s="61"/>
      <c r="K7" s="61"/>
      <c r="L7" s="62"/>
      <c r="M7" s="57" t="s">
        <v>13</v>
      </c>
      <c r="N7" s="58"/>
      <c r="O7" s="58"/>
      <c r="P7" s="58"/>
      <c r="Q7" s="59"/>
      <c r="S7" s="54"/>
      <c r="T7" s="54"/>
      <c r="U7" s="54"/>
      <c r="V7" s="54"/>
      <c r="W7" s="54"/>
    </row>
    <row r="8" spans="1:24" ht="51" x14ac:dyDescent="0.2">
      <c r="A8" s="56"/>
      <c r="B8" s="56"/>
      <c r="C8" s="27" t="s">
        <v>50</v>
      </c>
      <c r="D8" s="27" t="s">
        <v>51</v>
      </c>
      <c r="E8" s="27" t="s">
        <v>52</v>
      </c>
      <c r="F8" s="27" t="s">
        <v>53</v>
      </c>
      <c r="G8" s="27" t="s">
        <v>29</v>
      </c>
      <c r="H8" s="26" t="s">
        <v>50</v>
      </c>
      <c r="I8" s="26" t="s">
        <v>51</v>
      </c>
      <c r="J8" s="26" t="s">
        <v>52</v>
      </c>
      <c r="K8" s="26" t="s">
        <v>53</v>
      </c>
      <c r="L8" s="26" t="s">
        <v>29</v>
      </c>
      <c r="M8" s="27" t="s">
        <v>50</v>
      </c>
      <c r="N8" s="27" t="s">
        <v>51</v>
      </c>
      <c r="O8" s="27" t="s">
        <v>52</v>
      </c>
      <c r="P8" s="27" t="s">
        <v>53</v>
      </c>
      <c r="Q8" s="27" t="s">
        <v>29</v>
      </c>
      <c r="S8" s="26" t="s">
        <v>50</v>
      </c>
      <c r="T8" s="27" t="s">
        <v>51</v>
      </c>
      <c r="U8" s="27" t="s">
        <v>52</v>
      </c>
      <c r="V8" s="27" t="s">
        <v>53</v>
      </c>
      <c r="W8" s="27" t="s">
        <v>29</v>
      </c>
    </row>
    <row r="9" spans="1:24" x14ac:dyDescent="0.2">
      <c r="A9" s="1" t="s">
        <v>14</v>
      </c>
      <c r="B9" s="1" t="s">
        <v>2</v>
      </c>
      <c r="C9" s="14">
        <v>702</v>
      </c>
      <c r="D9" s="33">
        <v>0.58119658119658113</v>
      </c>
      <c r="E9" s="33">
        <v>0.41880341880341881</v>
      </c>
      <c r="F9" s="33">
        <v>9.686609686609686E-2</v>
      </c>
      <c r="G9" s="33">
        <v>0.90313390313390318</v>
      </c>
      <c r="H9" s="14">
        <v>628</v>
      </c>
      <c r="I9" s="33">
        <v>0.64649681528662417</v>
      </c>
      <c r="J9" s="33">
        <v>0.35350318471337577</v>
      </c>
      <c r="K9" s="33">
        <v>6.6878980891719744E-2</v>
      </c>
      <c r="L9" s="33">
        <v>0.93312101910828027</v>
      </c>
      <c r="M9" s="14">
        <v>723</v>
      </c>
      <c r="N9" s="33">
        <v>0.62102351313969573</v>
      </c>
      <c r="O9" s="33">
        <v>0.37897648686030427</v>
      </c>
      <c r="P9" s="33">
        <v>9.1286307053941904E-2</v>
      </c>
      <c r="Q9" s="33">
        <v>0.90871369294605808</v>
      </c>
      <c r="S9" s="30">
        <v>2053</v>
      </c>
      <c r="T9" s="35">
        <v>0.61519727228446175</v>
      </c>
      <c r="U9" s="35">
        <v>0.38480272771553825</v>
      </c>
      <c r="V9" s="35">
        <v>8.5728202630297123E-2</v>
      </c>
      <c r="W9" s="35">
        <v>0.91427179736970288</v>
      </c>
      <c r="X9" s="18"/>
    </row>
    <row r="10" spans="1:24" x14ac:dyDescent="0.2">
      <c r="A10" s="1" t="s">
        <v>15</v>
      </c>
      <c r="B10" s="1" t="s">
        <v>1</v>
      </c>
      <c r="C10" s="14">
        <v>374</v>
      </c>
      <c r="D10" s="33">
        <v>0.57219251336898402</v>
      </c>
      <c r="E10" s="33">
        <v>0.42780748663101603</v>
      </c>
      <c r="F10" s="33">
        <v>5.3475935828877004E-2</v>
      </c>
      <c r="G10" s="33">
        <v>0.946524064171123</v>
      </c>
      <c r="H10" s="14">
        <v>341</v>
      </c>
      <c r="I10" s="33">
        <v>0.85337243401759533</v>
      </c>
      <c r="J10" s="33">
        <v>0.1466275659824047</v>
      </c>
      <c r="K10" s="33">
        <v>3.8123167155425221E-2</v>
      </c>
      <c r="L10" s="33">
        <v>0.96187683284457481</v>
      </c>
      <c r="M10" s="14">
        <v>355</v>
      </c>
      <c r="N10" s="33">
        <v>0.82816901408450705</v>
      </c>
      <c r="O10" s="33">
        <v>0.17183098591549295</v>
      </c>
      <c r="P10" s="33">
        <v>3.3802816901408447E-2</v>
      </c>
      <c r="Q10" s="33">
        <v>0.96619718309859159</v>
      </c>
      <c r="S10" s="30">
        <v>1070</v>
      </c>
      <c r="T10" s="35">
        <v>0.74672897196261689</v>
      </c>
      <c r="U10" s="35">
        <v>0.25327102803738316</v>
      </c>
      <c r="V10" s="35">
        <v>4.2056074766355138E-2</v>
      </c>
      <c r="W10" s="35">
        <v>0.95794392523364491</v>
      </c>
    </row>
    <row r="11" spans="1:24" x14ac:dyDescent="0.2">
      <c r="A11" s="36" t="s">
        <v>55</v>
      </c>
      <c r="B11" s="1" t="s">
        <v>56</v>
      </c>
      <c r="C11" s="14">
        <v>24</v>
      </c>
      <c r="D11" s="33">
        <v>1</v>
      </c>
      <c r="E11" s="33">
        <v>0</v>
      </c>
      <c r="F11" s="33">
        <v>0</v>
      </c>
      <c r="G11" s="33">
        <v>1</v>
      </c>
      <c r="H11" s="14">
        <v>24</v>
      </c>
      <c r="I11" s="33">
        <v>0.79166666666666663</v>
      </c>
      <c r="J11" s="33">
        <v>0.20833333333333334</v>
      </c>
      <c r="K11" s="33">
        <v>0</v>
      </c>
      <c r="L11" s="33">
        <v>1</v>
      </c>
      <c r="M11" s="14">
        <v>26</v>
      </c>
      <c r="N11" s="33">
        <v>0.92307692307692313</v>
      </c>
      <c r="O11" s="33">
        <v>7.6923076923076927E-2</v>
      </c>
      <c r="P11" s="33">
        <v>3.8461538461538464E-2</v>
      </c>
      <c r="Q11" s="33">
        <v>0.96153846153846156</v>
      </c>
      <c r="S11" s="30">
        <v>74</v>
      </c>
      <c r="T11" s="35">
        <v>0.90540540540540537</v>
      </c>
      <c r="U11" s="35">
        <v>9.45945945945946E-2</v>
      </c>
      <c r="V11" s="35">
        <v>1.3513513513513514E-2</v>
      </c>
      <c r="W11" s="35">
        <v>0.98648648648648651</v>
      </c>
    </row>
    <row r="12" spans="1:24" x14ac:dyDescent="0.2">
      <c r="A12" s="1" t="s">
        <v>16</v>
      </c>
      <c r="B12" s="1" t="s">
        <v>4</v>
      </c>
      <c r="C12" s="14">
        <v>127</v>
      </c>
      <c r="D12" s="33">
        <v>0.97637795275590555</v>
      </c>
      <c r="E12" s="33">
        <v>2.3622047244094488E-2</v>
      </c>
      <c r="F12" s="33">
        <v>2.3622047244094488E-2</v>
      </c>
      <c r="G12" s="33">
        <v>0.97637795275590555</v>
      </c>
      <c r="H12" s="14">
        <v>135</v>
      </c>
      <c r="I12" s="33">
        <v>1</v>
      </c>
      <c r="J12" s="33">
        <v>0</v>
      </c>
      <c r="K12" s="33">
        <v>0</v>
      </c>
      <c r="L12" s="33">
        <v>1</v>
      </c>
      <c r="M12" s="14">
        <v>280</v>
      </c>
      <c r="N12" s="33">
        <v>0.9642857142857143</v>
      </c>
      <c r="O12" s="33">
        <v>3.5714285714285712E-2</v>
      </c>
      <c r="P12" s="33">
        <v>3.5714285714285713E-3</v>
      </c>
      <c r="Q12" s="33">
        <v>0.99642857142857144</v>
      </c>
      <c r="S12" s="30">
        <v>542</v>
      </c>
      <c r="T12" s="35">
        <v>0.97601476014760147</v>
      </c>
      <c r="U12" s="35">
        <v>2.3985239852398525E-2</v>
      </c>
      <c r="V12" s="35">
        <v>7.3800738007380072E-3</v>
      </c>
      <c r="W12" s="35">
        <v>0.99261992619926198</v>
      </c>
    </row>
    <row r="13" spans="1:24" x14ac:dyDescent="0.2">
      <c r="A13" s="1" t="s">
        <v>17</v>
      </c>
      <c r="B13" s="1" t="s">
        <v>0</v>
      </c>
      <c r="C13" s="14">
        <v>948</v>
      </c>
      <c r="D13" s="33">
        <v>0.72890295358649793</v>
      </c>
      <c r="E13" s="33">
        <v>0.27109704641350213</v>
      </c>
      <c r="F13" s="33">
        <v>0.1719409282700422</v>
      </c>
      <c r="G13" s="33">
        <v>0.82805907172995785</v>
      </c>
      <c r="H13" s="14">
        <v>832</v>
      </c>
      <c r="I13" s="33">
        <v>0.90384615384615385</v>
      </c>
      <c r="J13" s="33">
        <v>9.6153846153846159E-2</v>
      </c>
      <c r="K13" s="33">
        <v>3.3653846153846152E-2</v>
      </c>
      <c r="L13" s="33">
        <v>0.96634615384615385</v>
      </c>
      <c r="M13" s="14">
        <v>1025</v>
      </c>
      <c r="N13" s="33">
        <v>0.81365853658536591</v>
      </c>
      <c r="O13" s="33">
        <v>0.18634146341463415</v>
      </c>
      <c r="P13" s="33">
        <v>4.6829268292682927E-2</v>
      </c>
      <c r="Q13" s="33">
        <v>0.95317073170731703</v>
      </c>
      <c r="S13" s="30">
        <v>2805</v>
      </c>
      <c r="T13" s="35">
        <v>0.81176470588235294</v>
      </c>
      <c r="U13" s="35">
        <v>0.18823529411764706</v>
      </c>
      <c r="V13" s="35">
        <v>8.5204991087344029E-2</v>
      </c>
      <c r="W13" s="35">
        <v>0.91479500891265597</v>
      </c>
    </row>
    <row r="14" spans="1:24" x14ac:dyDescent="0.2">
      <c r="A14" s="1" t="s">
        <v>18</v>
      </c>
      <c r="B14" s="1" t="s">
        <v>3</v>
      </c>
      <c r="C14" s="14">
        <v>792</v>
      </c>
      <c r="D14" s="33">
        <v>0.6262626262626263</v>
      </c>
      <c r="E14" s="33">
        <v>0.37373737373737376</v>
      </c>
      <c r="F14" s="33">
        <v>0.17803030303030304</v>
      </c>
      <c r="G14" s="33">
        <v>0.82196969696969702</v>
      </c>
      <c r="H14" s="14">
        <v>647</v>
      </c>
      <c r="I14" s="33">
        <v>0.6506955177743432</v>
      </c>
      <c r="J14" s="33">
        <v>0.34930448222565685</v>
      </c>
      <c r="K14" s="33">
        <v>0.18547140649149924</v>
      </c>
      <c r="L14" s="33">
        <v>0.81452859350850071</v>
      </c>
      <c r="M14" s="14">
        <v>829</v>
      </c>
      <c r="N14" s="33">
        <v>0.8335343787696019</v>
      </c>
      <c r="O14" s="33">
        <v>0.16646562123039807</v>
      </c>
      <c r="P14" s="33">
        <v>0.16646562123039807</v>
      </c>
      <c r="Q14" s="33">
        <v>0.8335343787696019</v>
      </c>
      <c r="S14" s="30">
        <v>2268</v>
      </c>
      <c r="T14" s="35">
        <v>0.70899470899470907</v>
      </c>
      <c r="U14" s="35">
        <v>0.29100529100529099</v>
      </c>
      <c r="V14" s="35">
        <v>0.17592592592592593</v>
      </c>
      <c r="W14" s="35">
        <v>0.82407407407407407</v>
      </c>
    </row>
    <row r="15" spans="1:24" x14ac:dyDescent="0.2">
      <c r="A15" s="1" t="s">
        <v>19</v>
      </c>
      <c r="B15" s="1" t="s">
        <v>8</v>
      </c>
      <c r="C15" s="14">
        <v>495</v>
      </c>
      <c r="D15" s="33">
        <v>0.99191919191919187</v>
      </c>
      <c r="E15" s="33">
        <v>8.0808080808080808E-3</v>
      </c>
      <c r="F15" s="33">
        <v>8.0808080808080808E-3</v>
      </c>
      <c r="G15" s="33">
        <v>0.99191919191919187</v>
      </c>
      <c r="H15" s="14">
        <v>433</v>
      </c>
      <c r="I15" s="33">
        <v>0.99076212471131642</v>
      </c>
      <c r="J15" s="33">
        <v>9.2378752886836026E-3</v>
      </c>
      <c r="K15" s="33">
        <v>9.2378752886836026E-3</v>
      </c>
      <c r="L15" s="33">
        <v>0.99076212471131642</v>
      </c>
      <c r="M15" s="14">
        <v>481</v>
      </c>
      <c r="N15" s="33">
        <v>0.97089397089397089</v>
      </c>
      <c r="O15" s="33">
        <v>2.9106029106029108E-2</v>
      </c>
      <c r="P15" s="33">
        <v>2.4948024948024949E-2</v>
      </c>
      <c r="Q15" s="33">
        <v>0.97505197505197505</v>
      </c>
      <c r="S15" s="30">
        <v>1409</v>
      </c>
      <c r="T15" s="35">
        <v>0.98438608942512418</v>
      </c>
      <c r="U15" s="35">
        <v>1.5613910574875798E-2</v>
      </c>
      <c r="V15" s="35">
        <v>1.4194464158977998E-2</v>
      </c>
      <c r="W15" s="35">
        <v>0.98580553584102204</v>
      </c>
    </row>
    <row r="16" spans="1:24" ht="12.75" customHeight="1" x14ac:dyDescent="0.2">
      <c r="A16" s="63" t="s">
        <v>48</v>
      </c>
      <c r="B16" s="64"/>
      <c r="C16" s="49"/>
      <c r="D16" s="34">
        <f>AVERAGE(D9:D15)</f>
        <v>0.7824074027271124</v>
      </c>
      <c r="E16" s="34">
        <f>AVERAGE(E9:E15)</f>
        <v>0.2175925972728876</v>
      </c>
      <c r="F16" s="34">
        <f>AVERAGE(F9:F15)</f>
        <v>7.6002302760031684E-2</v>
      </c>
      <c r="G16" s="34">
        <f>AVERAGE(G9:G15)</f>
        <v>0.92399769723996827</v>
      </c>
      <c r="H16" s="49"/>
      <c r="I16" s="34">
        <f>AVERAGE(I9:I15)</f>
        <v>0.83383424461467126</v>
      </c>
      <c r="J16" s="34">
        <f>AVERAGE(J9:J15)</f>
        <v>0.16616575538532866</v>
      </c>
      <c r="K16" s="34">
        <f>AVERAGE(K9:K15)</f>
        <v>4.7623610854453421E-2</v>
      </c>
      <c r="L16" s="34">
        <f>AVERAGE(L9:L15)</f>
        <v>0.95237638914554668</v>
      </c>
      <c r="M16" s="49"/>
      <c r="N16" s="34">
        <f>AVERAGE(N9:N15)</f>
        <v>0.85066315011939697</v>
      </c>
      <c r="O16" s="34">
        <f>AVERAGE(O9:O15)</f>
        <v>0.149336849880603</v>
      </c>
      <c r="P16" s="34">
        <f>AVERAGE(P9:P15)</f>
        <v>5.7909286494203335E-2</v>
      </c>
      <c r="Q16" s="34">
        <f>AVERAGE(Q9:Q15)</f>
        <v>0.94209071350579665</v>
      </c>
      <c r="S16" s="32" t="s">
        <v>48</v>
      </c>
      <c r="T16" s="34">
        <f>AVERAGE(T9:T15)</f>
        <v>0.82121313058603873</v>
      </c>
      <c r="U16" s="34">
        <f>AVERAGE(U9:U15)</f>
        <v>0.17878686941396121</v>
      </c>
      <c r="V16" s="34">
        <f>AVERAGE(V9:V15)</f>
        <v>6.0571892269021689E-2</v>
      </c>
      <c r="W16" s="34">
        <f>AVERAGE(W9:W15)</f>
        <v>0.9394281077309784</v>
      </c>
    </row>
    <row r="17" spans="1:23" x14ac:dyDescent="0.2">
      <c r="A17" s="2"/>
      <c r="B17" s="2"/>
      <c r="C17" s="2"/>
      <c r="D17" s="11"/>
      <c r="E17" s="11"/>
      <c r="F17" s="11"/>
      <c r="G17" s="11"/>
      <c r="H17" s="11"/>
      <c r="I17" s="11"/>
      <c r="J17" s="11"/>
      <c r="K17" s="11"/>
      <c r="L17" s="11"/>
      <c r="M17" s="11"/>
      <c r="N17" s="11"/>
      <c r="O17" s="11"/>
      <c r="P17" s="11"/>
      <c r="Q17" s="11"/>
      <c r="T17" s="18"/>
      <c r="U17" s="18"/>
      <c r="V17" s="18"/>
    </row>
    <row r="18" spans="1:23" x14ac:dyDescent="0.2">
      <c r="A18" s="3" t="s">
        <v>12</v>
      </c>
      <c r="E18" s="18"/>
      <c r="F18" s="18"/>
      <c r="K18" s="18"/>
      <c r="T18" s="18"/>
      <c r="U18" s="18"/>
      <c r="V18" s="18"/>
    </row>
    <row r="19" spans="1:23" x14ac:dyDescent="0.2">
      <c r="A19" s="4" t="s">
        <v>11</v>
      </c>
      <c r="S19" s="53" t="s">
        <v>109</v>
      </c>
      <c r="T19" s="53"/>
      <c r="U19" s="53"/>
      <c r="V19" s="53"/>
      <c r="W19" s="53"/>
    </row>
    <row r="20" spans="1:23" x14ac:dyDescent="0.2">
      <c r="A20" s="55" t="s">
        <v>26</v>
      </c>
      <c r="B20" s="55" t="s">
        <v>24</v>
      </c>
      <c r="C20" s="57" t="s">
        <v>40</v>
      </c>
      <c r="D20" s="58"/>
      <c r="E20" s="58"/>
      <c r="F20" s="58"/>
      <c r="G20" s="59"/>
      <c r="H20" s="60" t="s">
        <v>30</v>
      </c>
      <c r="I20" s="61"/>
      <c r="J20" s="61"/>
      <c r="K20" s="61"/>
      <c r="L20" s="62"/>
      <c r="M20" s="57" t="s">
        <v>13</v>
      </c>
      <c r="N20" s="58"/>
      <c r="O20" s="58"/>
      <c r="P20" s="58"/>
      <c r="Q20" s="59"/>
      <c r="S20" s="54"/>
      <c r="T20" s="54"/>
      <c r="U20" s="54"/>
      <c r="V20" s="54"/>
      <c r="W20" s="54"/>
    </row>
    <row r="21" spans="1:23" ht="51" x14ac:dyDescent="0.2">
      <c r="A21" s="56"/>
      <c r="B21" s="56"/>
      <c r="C21" s="27" t="s">
        <v>50</v>
      </c>
      <c r="D21" s="27" t="s">
        <v>51</v>
      </c>
      <c r="E21" s="27" t="s">
        <v>52</v>
      </c>
      <c r="F21" s="27" t="s">
        <v>53</v>
      </c>
      <c r="G21" s="27" t="s">
        <v>29</v>
      </c>
      <c r="H21" s="26" t="s">
        <v>50</v>
      </c>
      <c r="I21" s="26" t="s">
        <v>51</v>
      </c>
      <c r="J21" s="26" t="s">
        <v>52</v>
      </c>
      <c r="K21" s="26" t="s">
        <v>53</v>
      </c>
      <c r="L21" s="26" t="s">
        <v>29</v>
      </c>
      <c r="M21" s="27" t="s">
        <v>50</v>
      </c>
      <c r="N21" s="27" t="s">
        <v>51</v>
      </c>
      <c r="O21" s="27" t="s">
        <v>52</v>
      </c>
      <c r="P21" s="27" t="s">
        <v>53</v>
      </c>
      <c r="Q21" s="27" t="s">
        <v>29</v>
      </c>
      <c r="S21" s="26" t="s">
        <v>50</v>
      </c>
      <c r="T21" s="27" t="s">
        <v>51</v>
      </c>
      <c r="U21" s="27" t="s">
        <v>52</v>
      </c>
      <c r="V21" s="27" t="s">
        <v>53</v>
      </c>
      <c r="W21" s="27" t="s">
        <v>29</v>
      </c>
    </row>
    <row r="22" spans="1:23" ht="12.75" customHeight="1" x14ac:dyDescent="0.2">
      <c r="A22" s="63" t="s">
        <v>28</v>
      </c>
      <c r="B22" s="64"/>
      <c r="C22" s="50"/>
      <c r="D22" s="12">
        <f>AVERAGE(D23:D25)</f>
        <v>0.89601366071954303</v>
      </c>
      <c r="E22" s="12">
        <f>AVERAGE(E23:E25)</f>
        <v>0.10398633928045693</v>
      </c>
      <c r="F22" s="12">
        <f>AVERAGE(F23:F25)</f>
        <v>9.3302125655066834E-2</v>
      </c>
      <c r="G22" s="12">
        <f>AVERAGE(G23:G25)</f>
        <v>0.90669787434493321</v>
      </c>
      <c r="H22" s="50"/>
      <c r="I22" s="12">
        <f>AVERAGE(I23:I25)</f>
        <v>0.91748523026549933</v>
      </c>
      <c r="J22" s="12">
        <f>AVERAGE(J23:J25)</f>
        <v>8.2514769734500684E-2</v>
      </c>
      <c r="K22" s="12">
        <f>AVERAGE(K23:K25)</f>
        <v>7.7051747455334899E-2</v>
      </c>
      <c r="L22" s="12">
        <f>AVERAGE(L23:L25)</f>
        <v>0.92294825254466506</v>
      </c>
      <c r="M22" s="50"/>
      <c r="N22" s="12">
        <f>AVERAGE(N23:N25)</f>
        <v>0.94951447672792899</v>
      </c>
      <c r="O22" s="12">
        <f>AVERAGE(O23:O25)</f>
        <v>5.0485523272070974E-2</v>
      </c>
      <c r="P22" s="12">
        <f>AVERAGE(P23:P25)</f>
        <v>4.5147309285950336E-2</v>
      </c>
      <c r="Q22" s="12">
        <f>AVERAGE(Q23:Q25)</f>
        <v>0.95485269071404977</v>
      </c>
      <c r="S22" s="17"/>
      <c r="T22" s="12">
        <f>AVERAGE(T23:T25)</f>
        <v>0.92156306213122974</v>
      </c>
      <c r="U22" s="12">
        <f>AVERAGE(U23:U25)</f>
        <v>7.8436937868770304E-2</v>
      </c>
      <c r="V22" s="12">
        <f>AVERAGE(V23:V25)</f>
        <v>7.1244033570008733E-2</v>
      </c>
      <c r="W22" s="12">
        <f>AVERAGE(W23:W25)</f>
        <v>0.92875596642999125</v>
      </c>
    </row>
    <row r="23" spans="1:23" outlineLevel="1" x14ac:dyDescent="0.2">
      <c r="A23" s="5" t="s">
        <v>20</v>
      </c>
      <c r="B23" s="5" t="s">
        <v>5</v>
      </c>
      <c r="C23" s="14">
        <v>185</v>
      </c>
      <c r="D23" s="33">
        <v>0.85405405405405399</v>
      </c>
      <c r="E23" s="33">
        <v>0.14594594594594595</v>
      </c>
      <c r="F23" s="33">
        <v>0.13513513513513514</v>
      </c>
      <c r="G23" s="33">
        <v>0.86486486486486491</v>
      </c>
      <c r="H23" s="14">
        <v>168</v>
      </c>
      <c r="I23" s="33">
        <v>0.88690476190476186</v>
      </c>
      <c r="J23" s="33">
        <v>0.1130952380952381</v>
      </c>
      <c r="K23" s="33">
        <v>0.1130952380952381</v>
      </c>
      <c r="L23" s="33">
        <v>0.88690476190476186</v>
      </c>
      <c r="M23" s="14">
        <v>186</v>
      </c>
      <c r="N23" s="33">
        <v>0.94086021505376349</v>
      </c>
      <c r="O23" s="33">
        <v>5.9139784946236562E-2</v>
      </c>
      <c r="P23" s="33">
        <v>5.3763440860215055E-2</v>
      </c>
      <c r="Q23" s="33">
        <v>0.94623655913978499</v>
      </c>
      <c r="S23" s="30">
        <v>539</v>
      </c>
      <c r="T23" s="35">
        <v>0.89424860853432286</v>
      </c>
      <c r="U23" s="35">
        <v>0.10575139146567718</v>
      </c>
      <c r="V23" s="35">
        <v>0.10018552875695733</v>
      </c>
      <c r="W23" s="35">
        <v>0.8998144712430427</v>
      </c>
    </row>
    <row r="24" spans="1:23" outlineLevel="1" x14ac:dyDescent="0.2">
      <c r="A24" s="5" t="s">
        <v>21</v>
      </c>
      <c r="B24" s="5" t="s">
        <v>6</v>
      </c>
      <c r="C24" s="14">
        <v>180</v>
      </c>
      <c r="D24" s="33">
        <v>0.9555555555555556</v>
      </c>
      <c r="E24" s="33">
        <v>4.4444444444444446E-2</v>
      </c>
      <c r="F24" s="33">
        <v>3.888888888888889E-2</v>
      </c>
      <c r="G24" s="33">
        <v>0.96111111111111114</v>
      </c>
      <c r="H24" s="14">
        <v>168</v>
      </c>
      <c r="I24" s="33">
        <v>0.9821428571428571</v>
      </c>
      <c r="J24" s="33">
        <v>1.7857142857142856E-2</v>
      </c>
      <c r="K24" s="33">
        <v>5.9523809523809521E-3</v>
      </c>
      <c r="L24" s="33">
        <v>0.99404761904761907</v>
      </c>
      <c r="M24" s="14">
        <v>188</v>
      </c>
      <c r="N24" s="33">
        <v>0.9521276595744681</v>
      </c>
      <c r="O24" s="33">
        <v>4.7872340425531915E-2</v>
      </c>
      <c r="P24" s="33">
        <v>3.7234042553191488E-2</v>
      </c>
      <c r="Q24" s="33">
        <v>0.96276595744680848</v>
      </c>
      <c r="S24" s="30">
        <v>536</v>
      </c>
      <c r="T24" s="35">
        <v>0.96268656716417911</v>
      </c>
      <c r="U24" s="35">
        <v>3.7313432835820892E-2</v>
      </c>
      <c r="V24" s="35">
        <v>2.7985074626865673E-2</v>
      </c>
      <c r="W24" s="35">
        <v>0.97201492537313428</v>
      </c>
    </row>
    <row r="25" spans="1:23" outlineLevel="1" x14ac:dyDescent="0.2">
      <c r="A25" s="5" t="s">
        <v>22</v>
      </c>
      <c r="B25" s="5" t="s">
        <v>54</v>
      </c>
      <c r="C25" s="14">
        <v>255</v>
      </c>
      <c r="D25" s="33">
        <v>0.8784313725490196</v>
      </c>
      <c r="E25" s="33">
        <v>0.12156862745098039</v>
      </c>
      <c r="F25" s="33">
        <v>0.10588235294117647</v>
      </c>
      <c r="G25" s="33">
        <v>0.89411764705882357</v>
      </c>
      <c r="H25" s="14">
        <v>223</v>
      </c>
      <c r="I25" s="33">
        <v>0.88340807174887892</v>
      </c>
      <c r="J25" s="33">
        <v>0.11659192825112108</v>
      </c>
      <c r="K25" s="33">
        <v>0.11210762331838565</v>
      </c>
      <c r="L25" s="33">
        <v>0.88789237668161436</v>
      </c>
      <c r="M25" s="14">
        <v>270</v>
      </c>
      <c r="N25" s="33">
        <v>0.9555555555555556</v>
      </c>
      <c r="O25" s="33">
        <v>4.4444444444444446E-2</v>
      </c>
      <c r="P25" s="33">
        <v>4.4444444444444446E-2</v>
      </c>
      <c r="Q25" s="33">
        <v>0.9555555555555556</v>
      </c>
      <c r="S25" s="30">
        <v>748</v>
      </c>
      <c r="T25" s="35">
        <v>0.90775401069518713</v>
      </c>
      <c r="U25" s="35">
        <v>9.2245989304812828E-2</v>
      </c>
      <c r="V25" s="35">
        <v>8.5561497326203204E-2</v>
      </c>
      <c r="W25" s="35">
        <v>0.91443850267379678</v>
      </c>
    </row>
    <row r="26" spans="1:23" ht="12.75" customHeight="1" x14ac:dyDescent="0.2">
      <c r="A26" s="65" t="s">
        <v>27</v>
      </c>
      <c r="B26" s="66"/>
      <c r="C26" s="51"/>
      <c r="D26" s="12">
        <f>AVERAGE(D27:D27)</f>
        <v>0.88888888888888884</v>
      </c>
      <c r="E26" s="12">
        <f>AVERAGE(E27:E27)</f>
        <v>0.1111111111111111</v>
      </c>
      <c r="F26" s="12">
        <f>AVERAGE(F27:F27)</f>
        <v>0</v>
      </c>
      <c r="G26" s="12">
        <f>AVERAGE(G27:G27)</f>
        <v>1</v>
      </c>
      <c r="H26" s="51"/>
      <c r="I26" s="12">
        <f>AVERAGE(I27:I27)</f>
        <v>1</v>
      </c>
      <c r="J26" s="12">
        <f>AVERAGE(J27:J27)</f>
        <v>0</v>
      </c>
      <c r="K26" s="12">
        <f>AVERAGE(K27:K27)</f>
        <v>0</v>
      </c>
      <c r="L26" s="12">
        <f>AVERAGE(L27:L27)</f>
        <v>1</v>
      </c>
      <c r="M26" s="51"/>
      <c r="N26" s="12">
        <f>AVERAGE(N27:N27)</f>
        <v>1</v>
      </c>
      <c r="O26" s="12">
        <f>AVERAGE(O27:O27)</f>
        <v>0</v>
      </c>
      <c r="P26" s="12">
        <f>AVERAGE(P27:P27)</f>
        <v>0</v>
      </c>
      <c r="Q26" s="12">
        <f>AVERAGE(Q27:Q27)</f>
        <v>1</v>
      </c>
      <c r="S26" s="43"/>
      <c r="T26" s="12">
        <f>AVERAGE(T27:T27)</f>
        <v>0.96153846153846156</v>
      </c>
      <c r="U26" s="12">
        <f>AVERAGE(U27:U27)</f>
        <v>3.8461538461538464E-2</v>
      </c>
      <c r="V26" s="12">
        <f>AVERAGE(V27:V27)</f>
        <v>0</v>
      </c>
      <c r="W26" s="12">
        <f>AVERAGE(W27:W27)</f>
        <v>1</v>
      </c>
    </row>
    <row r="27" spans="1:23" outlineLevel="1" x14ac:dyDescent="0.2">
      <c r="A27" s="5" t="s">
        <v>23</v>
      </c>
      <c r="B27" s="7" t="s">
        <v>7</v>
      </c>
      <c r="C27" s="14">
        <v>18</v>
      </c>
      <c r="D27" s="33">
        <v>0.88888888888888884</v>
      </c>
      <c r="E27" s="33">
        <v>0.1111111111111111</v>
      </c>
      <c r="F27" s="33">
        <v>0</v>
      </c>
      <c r="G27" s="33">
        <v>1</v>
      </c>
      <c r="H27" s="14">
        <v>16</v>
      </c>
      <c r="I27" s="33">
        <v>1</v>
      </c>
      <c r="J27" s="33">
        <v>0</v>
      </c>
      <c r="K27" s="33">
        <v>0</v>
      </c>
      <c r="L27" s="33">
        <v>1</v>
      </c>
      <c r="M27" s="14">
        <v>18</v>
      </c>
      <c r="N27" s="33">
        <v>1</v>
      </c>
      <c r="O27" s="33">
        <v>0</v>
      </c>
      <c r="P27" s="33">
        <v>0</v>
      </c>
      <c r="Q27" s="33">
        <v>1</v>
      </c>
      <c r="S27" s="30">
        <v>52</v>
      </c>
      <c r="T27" s="35">
        <v>0.96153846153846156</v>
      </c>
      <c r="U27" s="35">
        <v>3.8461538461538464E-2</v>
      </c>
      <c r="V27" s="35">
        <v>0</v>
      </c>
      <c r="W27" s="35">
        <v>1</v>
      </c>
    </row>
    <row r="28" spans="1:23" ht="12.75" customHeight="1" x14ac:dyDescent="0.2">
      <c r="A28" s="63" t="s">
        <v>49</v>
      </c>
      <c r="B28" s="64"/>
      <c r="C28" s="52"/>
      <c r="D28" s="12">
        <f>AVERAGE(D23:D25,D27:D27)</f>
        <v>0.89423246776187948</v>
      </c>
      <c r="E28" s="12">
        <f>AVERAGE(E23:E25,E27:E27)</f>
        <v>0.10576753223812048</v>
      </c>
      <c r="F28" s="12">
        <f>AVERAGE(F23:F25,F27:F27)</f>
        <v>6.9976594241300122E-2</v>
      </c>
      <c r="G28" s="12">
        <f>AVERAGE(G23:G25,G27:G27)</f>
        <v>0.93002340575869991</v>
      </c>
      <c r="H28" s="52"/>
      <c r="I28" s="12">
        <f>AVERAGE(I23:I25,I27:I27)</f>
        <v>0.93811392269912453</v>
      </c>
      <c r="J28" s="12">
        <f>AVERAGE(J23:J25,J27:J27)</f>
        <v>6.188607730087551E-2</v>
      </c>
      <c r="K28" s="12">
        <f>AVERAGE(K23:K25,K27:K27)</f>
        <v>5.7788810591501177E-2</v>
      </c>
      <c r="L28" s="12">
        <f>AVERAGE(L23:L25,L27:L27)</f>
        <v>0.94221118940849879</v>
      </c>
      <c r="M28" s="52"/>
      <c r="N28" s="12">
        <f>AVERAGE(N23:N25,N27:N27)</f>
        <v>0.96213585754594677</v>
      </c>
      <c r="O28" s="12">
        <f>AVERAGE(O23:O25,O27:O27)</f>
        <v>3.7864142454053229E-2</v>
      </c>
      <c r="P28" s="12">
        <f>AVERAGE(P23:P25,P27:P27)</f>
        <v>3.3860481964462751E-2</v>
      </c>
      <c r="Q28" s="12">
        <f>AVERAGE(Q23:Q25,Q27:Q27)</f>
        <v>0.96613951803553733</v>
      </c>
      <c r="S28" s="32" t="s">
        <v>49</v>
      </c>
      <c r="T28" s="12">
        <f>AVERAGE(T23:T25,T27:T27)</f>
        <v>0.93155691198303769</v>
      </c>
      <c r="U28" s="12">
        <f>AVERAGE(U23:U25,U27:U27)</f>
        <v>6.8443088016962333E-2</v>
      </c>
      <c r="V28" s="12">
        <f>AVERAGE(V23:V25,V27:V27)</f>
        <v>5.3433025177506546E-2</v>
      </c>
      <c r="W28" s="12">
        <f>AVERAGE(W23:W25,W27:W27)</f>
        <v>0.94656697482249341</v>
      </c>
    </row>
    <row r="29" spans="1:23" x14ac:dyDescent="0.2">
      <c r="A29" s="2"/>
      <c r="B29" s="15"/>
      <c r="C29" s="15"/>
      <c r="D29" s="16"/>
      <c r="E29" s="16"/>
      <c r="F29" s="16"/>
      <c r="G29" s="16"/>
      <c r="H29" s="11"/>
      <c r="I29" s="11"/>
      <c r="J29" s="11"/>
      <c r="K29" s="16"/>
      <c r="L29" s="11"/>
      <c r="M29" s="11"/>
      <c r="N29" s="11"/>
      <c r="O29" s="11"/>
      <c r="P29" s="11"/>
      <c r="Q29" s="11"/>
    </row>
    <row r="30" spans="1:23" x14ac:dyDescent="0.2">
      <c r="B30" s="41"/>
      <c r="C30" s="13"/>
    </row>
    <row r="32" spans="1:23" x14ac:dyDescent="0.2">
      <c r="B32" s="13"/>
    </row>
  </sheetData>
  <mergeCells count="16">
    <mergeCell ref="A22:B22"/>
    <mergeCell ref="A26:B26"/>
    <mergeCell ref="A28:B28"/>
    <mergeCell ref="A16:B16"/>
    <mergeCell ref="S19:W20"/>
    <mergeCell ref="A20:A21"/>
    <mergeCell ref="B20:B21"/>
    <mergeCell ref="C20:G20"/>
    <mergeCell ref="H20:L20"/>
    <mergeCell ref="M20:Q20"/>
    <mergeCell ref="S6:W7"/>
    <mergeCell ref="A7:A8"/>
    <mergeCell ref="B7:B8"/>
    <mergeCell ref="C7:G7"/>
    <mergeCell ref="H7:L7"/>
    <mergeCell ref="M7:Q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T89"/>
  <sheetViews>
    <sheetView zoomScale="85" zoomScaleNormal="85" workbookViewId="0">
      <selection activeCell="Q6" sqref="Q6"/>
    </sheetView>
  </sheetViews>
  <sheetFormatPr baseColWidth="10" defaultRowHeight="12.75" x14ac:dyDescent="0.2"/>
  <cols>
    <col min="1" max="1" width="22.5703125" bestFit="1" customWidth="1"/>
    <col min="2" max="11" width="11.28515625" customWidth="1"/>
    <col min="12" max="12" width="12.5703125" customWidth="1"/>
    <col min="13" max="13" width="11.28515625" customWidth="1"/>
    <col min="18" max="18" width="21.5703125" customWidth="1"/>
    <col min="19" max="19" width="34" bestFit="1" customWidth="1"/>
  </cols>
  <sheetData>
    <row r="1" spans="1:13" ht="15.75" x14ac:dyDescent="0.25">
      <c r="A1" s="8" t="s">
        <v>10</v>
      </c>
      <c r="B1" s="6"/>
      <c r="C1" s="6"/>
      <c r="D1" s="6"/>
      <c r="G1" s="4">
        <v>2018</v>
      </c>
    </row>
    <row r="2" spans="1:13" x14ac:dyDescent="0.2">
      <c r="A2" s="9" t="s">
        <v>25</v>
      </c>
      <c r="B2" s="6"/>
      <c r="C2" s="6"/>
      <c r="D2" s="6"/>
    </row>
    <row r="3" spans="1:13" x14ac:dyDescent="0.2">
      <c r="A3" s="19" t="str">
        <f>+PUNTUALIDAD!A3</f>
        <v>AEROPUERTO DE MONTERREY</v>
      </c>
      <c r="B3" s="19"/>
      <c r="C3" s="19"/>
      <c r="D3" s="19"/>
    </row>
    <row r="6" spans="1:13" ht="25.5" x14ac:dyDescent="0.2">
      <c r="A6" s="28" t="s">
        <v>45</v>
      </c>
      <c r="B6" s="45" t="s">
        <v>40</v>
      </c>
      <c r="C6" s="45" t="s">
        <v>30</v>
      </c>
      <c r="D6" s="45" t="s">
        <v>13</v>
      </c>
      <c r="E6" s="45" t="s">
        <v>31</v>
      </c>
      <c r="F6" s="45" t="s">
        <v>32</v>
      </c>
      <c r="G6" s="45" t="s">
        <v>33</v>
      </c>
      <c r="H6" s="45" t="s">
        <v>34</v>
      </c>
      <c r="I6" s="45" t="s">
        <v>35</v>
      </c>
      <c r="J6" s="45" t="s">
        <v>36</v>
      </c>
      <c r="K6" s="45" t="s">
        <v>37</v>
      </c>
      <c r="L6" s="45" t="s">
        <v>38</v>
      </c>
      <c r="M6" s="45" t="s">
        <v>39</v>
      </c>
    </row>
    <row r="7" spans="1:13" x14ac:dyDescent="0.2">
      <c r="A7" s="20" t="s">
        <v>41</v>
      </c>
      <c r="B7" s="31">
        <f>+PUNTUALIDAD!G16</f>
        <v>0.92399769723996827</v>
      </c>
      <c r="C7" s="31">
        <f>+PUNTUALIDAD!L16</f>
        <v>0.95237638914554668</v>
      </c>
      <c r="D7" s="31">
        <f>+PUNTUALIDAD!Q16</f>
        <v>0.94209071350579665</v>
      </c>
      <c r="E7" s="31"/>
      <c r="F7" s="31"/>
      <c r="G7" s="31"/>
      <c r="H7" s="31"/>
      <c r="I7" s="31"/>
      <c r="J7" s="31"/>
      <c r="K7" s="31"/>
      <c r="L7" s="31"/>
      <c r="M7" s="31"/>
    </row>
    <row r="8" spans="1:13" x14ac:dyDescent="0.2">
      <c r="A8" s="20" t="s">
        <v>42</v>
      </c>
      <c r="B8" s="31">
        <f>+PUNTUALIDAD!G22</f>
        <v>0.90669787434493321</v>
      </c>
      <c r="C8" s="31">
        <f>+PUNTUALIDAD!L22</f>
        <v>0.92294825254466506</v>
      </c>
      <c r="D8" s="31">
        <f>+PUNTUALIDAD!Q22</f>
        <v>0.95485269071404977</v>
      </c>
      <c r="E8" s="31"/>
      <c r="F8" s="31"/>
      <c r="G8" s="31"/>
      <c r="H8" s="31"/>
      <c r="I8" s="31"/>
      <c r="J8" s="31"/>
      <c r="K8" s="31"/>
      <c r="L8" s="31"/>
      <c r="M8" s="31"/>
    </row>
    <row r="9" spans="1:13" x14ac:dyDescent="0.2">
      <c r="A9" s="20" t="s">
        <v>43</v>
      </c>
      <c r="B9" s="31">
        <f>+PUNTUALIDAD!G26</f>
        <v>1</v>
      </c>
      <c r="C9" s="31">
        <f>+PUNTUALIDAD!L26</f>
        <v>1</v>
      </c>
      <c r="D9" s="31">
        <f>+PUNTUALIDAD!Q26</f>
        <v>1</v>
      </c>
      <c r="E9" s="31"/>
      <c r="F9" s="31"/>
      <c r="G9" s="31"/>
      <c r="H9" s="31"/>
      <c r="I9" s="31"/>
      <c r="J9" s="31"/>
      <c r="K9" s="31"/>
      <c r="L9" s="31"/>
      <c r="M9" s="31"/>
    </row>
    <row r="10" spans="1:13" x14ac:dyDescent="0.2">
      <c r="A10" s="22"/>
      <c r="B10" s="23"/>
      <c r="C10" s="23"/>
      <c r="D10" s="23"/>
      <c r="E10" s="23"/>
      <c r="F10" s="23"/>
      <c r="G10" s="23"/>
      <c r="H10" s="23"/>
      <c r="I10" s="23"/>
      <c r="J10" s="23"/>
      <c r="K10" s="23"/>
      <c r="L10" s="23"/>
      <c r="M10" s="23"/>
    </row>
    <row r="11" spans="1:13" ht="25.5" x14ac:dyDescent="0.2">
      <c r="A11" s="28" t="s">
        <v>76</v>
      </c>
      <c r="B11" s="45" t="s">
        <v>40</v>
      </c>
      <c r="C11" s="45" t="s">
        <v>30</v>
      </c>
      <c r="D11" s="45" t="s">
        <v>13</v>
      </c>
      <c r="E11" s="45" t="s">
        <v>31</v>
      </c>
      <c r="F11" s="45" t="s">
        <v>32</v>
      </c>
      <c r="G11" s="45" t="s">
        <v>33</v>
      </c>
      <c r="H11" s="45" t="s">
        <v>34</v>
      </c>
      <c r="I11" s="45" t="s">
        <v>35</v>
      </c>
      <c r="J11" s="45" t="s">
        <v>36</v>
      </c>
      <c r="K11" s="45" t="s">
        <v>37</v>
      </c>
      <c r="L11" s="45" t="s">
        <v>38</v>
      </c>
      <c r="M11" s="45" t="s">
        <v>39</v>
      </c>
    </row>
    <row r="12" spans="1:13" x14ac:dyDescent="0.2">
      <c r="A12" s="20" t="s">
        <v>41</v>
      </c>
      <c r="B12" s="21">
        <f>+PUNTUALIDAD!D16</f>
        <v>0.7824074027271124</v>
      </c>
      <c r="C12" s="21">
        <f>+PUNTUALIDAD!I16</f>
        <v>0.83383424461467126</v>
      </c>
      <c r="D12" s="21">
        <f>+PUNTUALIDAD!N16</f>
        <v>0.85066315011939697</v>
      </c>
      <c r="E12" s="21"/>
      <c r="F12" s="21"/>
      <c r="G12" s="21"/>
      <c r="H12" s="21"/>
      <c r="I12" s="21"/>
      <c r="J12" s="21"/>
      <c r="K12" s="21"/>
      <c r="L12" s="21"/>
      <c r="M12" s="21"/>
    </row>
    <row r="13" spans="1:13" x14ac:dyDescent="0.2">
      <c r="A13" s="20" t="s">
        <v>42</v>
      </c>
      <c r="B13" s="21">
        <f>+PUNTUALIDAD!D22</f>
        <v>0.89601366071954303</v>
      </c>
      <c r="C13" s="21">
        <f>+PUNTUALIDAD!I22</f>
        <v>0.91748523026549933</v>
      </c>
      <c r="D13" s="21">
        <f>+PUNTUALIDAD!N22</f>
        <v>0.94951447672792899</v>
      </c>
      <c r="E13" s="21"/>
      <c r="F13" s="21"/>
      <c r="G13" s="21"/>
      <c r="H13" s="21"/>
      <c r="I13" s="21"/>
      <c r="J13" s="21"/>
      <c r="K13" s="21"/>
      <c r="L13" s="21"/>
      <c r="M13" s="21"/>
    </row>
    <row r="14" spans="1:13" x14ac:dyDescent="0.2">
      <c r="A14" s="20" t="s">
        <v>43</v>
      </c>
      <c r="B14" s="21">
        <f>+PUNTUALIDAD!D26</f>
        <v>0.88888888888888884</v>
      </c>
      <c r="C14" s="21">
        <f>+PUNTUALIDAD!I26</f>
        <v>1</v>
      </c>
      <c r="D14" s="21">
        <f>+PUNTUALIDAD!N26</f>
        <v>1</v>
      </c>
      <c r="E14" s="21"/>
      <c r="F14" s="21"/>
      <c r="G14" s="21"/>
      <c r="H14" s="21"/>
      <c r="I14" s="21"/>
      <c r="J14" s="21"/>
      <c r="K14" s="21"/>
      <c r="L14" s="21"/>
      <c r="M14" s="21"/>
    </row>
    <row r="39" spans="10:14" x14ac:dyDescent="0.2">
      <c r="N39" s="25"/>
    </row>
    <row r="40" spans="10:14" x14ac:dyDescent="0.2">
      <c r="N40" s="25"/>
    </row>
    <row r="41" spans="10:14" x14ac:dyDescent="0.2">
      <c r="N41" s="25"/>
    </row>
    <row r="42" spans="10:14" x14ac:dyDescent="0.2">
      <c r="N42" s="25"/>
    </row>
    <row r="43" spans="10:14" x14ac:dyDescent="0.2">
      <c r="N43" s="25"/>
    </row>
    <row r="44" spans="10:14" ht="12.75" customHeight="1" x14ac:dyDescent="0.2">
      <c r="N44" s="25"/>
    </row>
    <row r="45" spans="10:14" ht="38.25" x14ac:dyDescent="0.2">
      <c r="J45" s="55" t="s">
        <v>44</v>
      </c>
      <c r="K45" s="55"/>
      <c r="L45" s="27" t="s">
        <v>110</v>
      </c>
      <c r="M45" s="27" t="s">
        <v>46</v>
      </c>
      <c r="N45" s="25"/>
    </row>
    <row r="46" spans="10:14" x14ac:dyDescent="0.2">
      <c r="J46" s="42" t="s">
        <v>83</v>
      </c>
      <c r="K46" s="29"/>
      <c r="L46" s="24">
        <v>0.91427179736970288</v>
      </c>
      <c r="M46" s="24">
        <v>0.61519727228446175</v>
      </c>
      <c r="N46" s="25"/>
    </row>
    <row r="47" spans="10:14" x14ac:dyDescent="0.2">
      <c r="J47" s="42" t="s">
        <v>84</v>
      </c>
      <c r="K47" s="29"/>
      <c r="L47" s="24">
        <v>0.95794392523364491</v>
      </c>
      <c r="M47" s="24">
        <v>0.74672897196261689</v>
      </c>
      <c r="N47" s="25"/>
    </row>
    <row r="48" spans="10:14" x14ac:dyDescent="0.2">
      <c r="J48" s="42" t="s">
        <v>56</v>
      </c>
      <c r="K48" s="29"/>
      <c r="L48" s="24">
        <v>0.98648648648648651</v>
      </c>
      <c r="M48" s="24">
        <v>0.90540540540540537</v>
      </c>
      <c r="N48" s="25"/>
    </row>
    <row r="49" spans="1:14" x14ac:dyDescent="0.2">
      <c r="J49" s="42" t="s">
        <v>85</v>
      </c>
      <c r="K49" s="29"/>
      <c r="L49" s="24">
        <v>0.99261992619926198</v>
      </c>
      <c r="M49" s="24">
        <v>0.97601476014760147</v>
      </c>
      <c r="N49" s="25"/>
    </row>
    <row r="50" spans="1:14" x14ac:dyDescent="0.2">
      <c r="A50" s="5"/>
      <c r="B50" s="18"/>
      <c r="J50" s="42" t="s">
        <v>86</v>
      </c>
      <c r="K50" s="29"/>
      <c r="L50" s="24">
        <v>0.91479500891265597</v>
      </c>
      <c r="M50" s="24">
        <v>0.81176470588235294</v>
      </c>
      <c r="N50" s="25"/>
    </row>
    <row r="51" spans="1:14" x14ac:dyDescent="0.2">
      <c r="B51" s="18"/>
      <c r="J51" s="42" t="s">
        <v>87</v>
      </c>
      <c r="K51" s="29"/>
      <c r="L51" s="24">
        <v>0.82407407407407407</v>
      </c>
      <c r="M51" s="24">
        <v>0.70899470899470907</v>
      </c>
      <c r="N51" s="25"/>
    </row>
    <row r="52" spans="1:14" x14ac:dyDescent="0.2">
      <c r="B52" s="18"/>
      <c r="J52" s="42" t="s">
        <v>88</v>
      </c>
      <c r="K52" s="29"/>
      <c r="L52" s="24">
        <v>0.98580553584102204</v>
      </c>
      <c r="M52" s="24">
        <v>0.98438608942512418</v>
      </c>
      <c r="N52" s="25"/>
    </row>
    <row r="53" spans="1:14" x14ac:dyDescent="0.2">
      <c r="B53" s="18"/>
      <c r="N53" s="25"/>
    </row>
    <row r="54" spans="1:14" x14ac:dyDescent="0.2">
      <c r="B54" s="18"/>
      <c r="N54" s="25"/>
    </row>
    <row r="55" spans="1:14" x14ac:dyDescent="0.2">
      <c r="B55" s="18"/>
    </row>
    <row r="56" spans="1:14" x14ac:dyDescent="0.2">
      <c r="B56" s="18"/>
    </row>
    <row r="60" spans="1:14" ht="38.25" x14ac:dyDescent="0.2">
      <c r="J60" s="47" t="s">
        <v>44</v>
      </c>
      <c r="K60" s="48"/>
      <c r="L60" s="27" t="str">
        <f>+L45</f>
        <v>Índice de puntualidad
(Ene-Mar)</v>
      </c>
      <c r="M60" s="27" t="s">
        <v>46</v>
      </c>
    </row>
    <row r="61" spans="1:14" x14ac:dyDescent="0.2">
      <c r="J61" s="42" t="s">
        <v>5</v>
      </c>
      <c r="K61" s="29"/>
      <c r="L61" s="24">
        <v>0.8998144712430427</v>
      </c>
      <c r="M61" s="24">
        <v>0.89424860853432286</v>
      </c>
    </row>
    <row r="62" spans="1:14" ht="12.75" customHeight="1" x14ac:dyDescent="0.2">
      <c r="J62" s="42" t="s">
        <v>6</v>
      </c>
      <c r="K62" s="29"/>
      <c r="L62" s="24">
        <v>0.97201492537313428</v>
      </c>
      <c r="M62" s="24">
        <v>0.96268656716417911</v>
      </c>
    </row>
    <row r="63" spans="1:14" x14ac:dyDescent="0.2">
      <c r="J63" s="42" t="s">
        <v>54</v>
      </c>
      <c r="K63" s="29"/>
      <c r="L63" s="24">
        <v>0.91443850267379678</v>
      </c>
      <c r="M63" s="24">
        <v>0.90775401069518713</v>
      </c>
    </row>
    <row r="64" spans="1:14" x14ac:dyDescent="0.2">
      <c r="B64" s="18"/>
    </row>
    <row r="74" spans="2:2" x14ac:dyDescent="0.2">
      <c r="B74" s="18"/>
    </row>
    <row r="81" spans="10:20" ht="48.75" customHeight="1" x14ac:dyDescent="0.2">
      <c r="J81" s="67" t="s">
        <v>44</v>
      </c>
      <c r="K81" s="68"/>
      <c r="L81" s="27" t="str">
        <f>+L60</f>
        <v>Índice de puntualidad
(Ene-Mar)</v>
      </c>
      <c r="M81" s="27" t="s">
        <v>46</v>
      </c>
    </row>
    <row r="82" spans="10:20" x14ac:dyDescent="0.2">
      <c r="J82" s="42" t="s">
        <v>89</v>
      </c>
      <c r="K82" s="29"/>
      <c r="L82" s="24">
        <v>1</v>
      </c>
      <c r="M82" s="24">
        <v>0.96153846153846156</v>
      </c>
    </row>
    <row r="86" spans="10:20" x14ac:dyDescent="0.2">
      <c r="T86" s="18"/>
    </row>
    <row r="87" spans="10:20" x14ac:dyDescent="0.2">
      <c r="T87" s="18"/>
    </row>
    <row r="88" spans="10:20" x14ac:dyDescent="0.2">
      <c r="T88" s="18"/>
    </row>
    <row r="89" spans="10:20" x14ac:dyDescent="0.2">
      <c r="T89" s="18"/>
    </row>
  </sheetData>
  <mergeCells count="2">
    <mergeCell ref="J45:K45"/>
    <mergeCell ref="J81:K8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1" tint="0.499984740745262"/>
  </sheetPr>
  <dimension ref="A2:G10"/>
  <sheetViews>
    <sheetView showGridLines="0" topLeftCell="A10" zoomScaleNormal="100" workbookViewId="0">
      <selection activeCell="J16" sqref="J16"/>
    </sheetView>
  </sheetViews>
  <sheetFormatPr baseColWidth="10" defaultRowHeight="15" x14ac:dyDescent="0.25"/>
  <cols>
    <col min="1" max="1" width="33.85546875" bestFit="1" customWidth="1"/>
    <col min="4" max="4" width="35.42578125" style="69" customWidth="1"/>
    <col min="5" max="5" width="13.5703125" style="69" bestFit="1" customWidth="1"/>
    <col min="6" max="6" width="24.85546875" customWidth="1"/>
    <col min="7" max="16384" width="11.42578125" style="69"/>
  </cols>
  <sheetData>
    <row r="2" spans="4:7" x14ac:dyDescent="0.25">
      <c r="D2" s="70" t="s">
        <v>113</v>
      </c>
      <c r="E2" s="71" t="s">
        <v>112</v>
      </c>
    </row>
    <row r="3" spans="4:7" x14ac:dyDescent="0.25">
      <c r="D3" s="72" t="s">
        <v>114</v>
      </c>
      <c r="E3" s="73">
        <v>9657</v>
      </c>
    </row>
    <row r="4" spans="4:7" x14ac:dyDescent="0.25">
      <c r="D4" s="72" t="s">
        <v>152</v>
      </c>
      <c r="E4" s="73">
        <v>1017</v>
      </c>
      <c r="G4" s="74"/>
    </row>
    <row r="5" spans="4:7" x14ac:dyDescent="0.25">
      <c r="D5" s="72" t="s">
        <v>153</v>
      </c>
      <c r="E5" s="73">
        <v>407</v>
      </c>
      <c r="G5" s="76"/>
    </row>
    <row r="6" spans="4:7" x14ac:dyDescent="0.25">
      <c r="D6" s="72" t="s">
        <v>154</v>
      </c>
      <c r="E6" s="73">
        <v>429</v>
      </c>
      <c r="G6" s="76"/>
    </row>
    <row r="7" spans="4:7" x14ac:dyDescent="0.25">
      <c r="D7" s="72" t="s">
        <v>155</v>
      </c>
      <c r="E7" s="73">
        <v>50</v>
      </c>
      <c r="G7" s="76"/>
    </row>
    <row r="8" spans="4:7" x14ac:dyDescent="0.25">
      <c r="D8" s="72" t="s">
        <v>156</v>
      </c>
      <c r="E8" s="73">
        <v>536</v>
      </c>
      <c r="G8" s="76"/>
    </row>
    <row r="9" spans="4:7" x14ac:dyDescent="0.25">
      <c r="D9"/>
      <c r="E9"/>
      <c r="G9" s="76"/>
    </row>
    <row r="10" spans="4:7" x14ac:dyDescent="0.25">
      <c r="D10"/>
      <c r="E10"/>
    </row>
  </sheetData>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1" tint="0.34998626667073579"/>
  </sheetPr>
  <dimension ref="A1:P25"/>
  <sheetViews>
    <sheetView zoomScale="85" zoomScaleNormal="85" workbookViewId="0">
      <pane xSplit="1" ySplit="5" topLeftCell="B6" activePane="bottomRight" state="frozen"/>
      <selection activeCell="A14" activeCellId="1" sqref="N14:N17 A14:A17"/>
      <selection pane="topRight" activeCell="A14" activeCellId="1" sqref="N14:N17 A14:A17"/>
      <selection pane="bottomLeft" activeCell="A14" activeCellId="1" sqref="N14:N17 A14:A17"/>
      <selection pane="bottomRight" activeCell="D19" sqref="D19"/>
    </sheetView>
  </sheetViews>
  <sheetFormatPr baseColWidth="10" defaultRowHeight="15" x14ac:dyDescent="0.25"/>
  <cols>
    <col min="1" max="1" width="37.5703125" style="69" bestFit="1" customWidth="1"/>
    <col min="2" max="3" width="12.28515625" style="69" customWidth="1"/>
    <col min="4" max="4" width="12.5703125" style="69" customWidth="1"/>
    <col min="5" max="5" width="12.140625" style="69" customWidth="1"/>
    <col min="6" max="6" width="12.85546875" style="69" customWidth="1"/>
    <col min="7" max="7" width="12" style="69" customWidth="1"/>
    <col min="8" max="8" width="11.42578125" style="69" customWidth="1"/>
    <col min="9" max="9" width="12.42578125" style="69" customWidth="1"/>
    <col min="10" max="10" width="12.28515625" style="69" customWidth="1"/>
    <col min="11" max="11" width="12" style="69" customWidth="1"/>
    <col min="12" max="12" width="12.5703125" style="69" customWidth="1"/>
    <col min="13" max="13" width="12.28515625" style="69" customWidth="1"/>
    <col min="17" max="16384" width="11.42578125" style="69"/>
  </cols>
  <sheetData>
    <row r="1" spans="1:13" x14ac:dyDescent="0.25">
      <c r="A1"/>
      <c r="E1" s="77" t="s">
        <v>119</v>
      </c>
    </row>
    <row r="2" spans="1:13" x14ac:dyDescent="0.25">
      <c r="A2" s="69" t="s">
        <v>120</v>
      </c>
      <c r="B2" s="69" t="s">
        <v>121</v>
      </c>
    </row>
    <row r="3" spans="1:13" x14ac:dyDescent="0.25">
      <c r="A3" s="69" t="s">
        <v>122</v>
      </c>
      <c r="B3" s="69" t="s">
        <v>121</v>
      </c>
    </row>
    <row r="5" spans="1:13" x14ac:dyDescent="0.25">
      <c r="A5" s="69" t="s">
        <v>123</v>
      </c>
      <c r="B5" s="69" t="s">
        <v>124</v>
      </c>
      <c r="C5" s="69" t="s">
        <v>125</v>
      </c>
      <c r="D5" s="69" t="s">
        <v>126</v>
      </c>
      <c r="E5" s="69" t="s">
        <v>127</v>
      </c>
      <c r="F5" s="69" t="s">
        <v>128</v>
      </c>
      <c r="G5" s="69" t="s">
        <v>129</v>
      </c>
      <c r="H5" s="69" t="s">
        <v>130</v>
      </c>
      <c r="I5" s="69" t="s">
        <v>131</v>
      </c>
      <c r="J5" s="69" t="s">
        <v>132</v>
      </c>
      <c r="K5" s="69" t="s">
        <v>133</v>
      </c>
      <c r="L5" s="69" t="s">
        <v>134</v>
      </c>
      <c r="M5" s="69" t="s">
        <v>135</v>
      </c>
    </row>
    <row r="6" spans="1:13" x14ac:dyDescent="0.25">
      <c r="A6" s="78" t="s">
        <v>136</v>
      </c>
      <c r="B6" s="79">
        <v>458</v>
      </c>
      <c r="C6" s="79">
        <v>252</v>
      </c>
      <c r="D6" s="79">
        <v>307</v>
      </c>
      <c r="E6" s="79">
        <v>0</v>
      </c>
      <c r="F6" s="79">
        <v>0</v>
      </c>
      <c r="G6" s="79">
        <v>0</v>
      </c>
      <c r="H6" s="79">
        <v>0</v>
      </c>
      <c r="I6" s="79">
        <v>0</v>
      </c>
      <c r="J6" s="79">
        <v>0</v>
      </c>
      <c r="K6" s="79">
        <v>0</v>
      </c>
      <c r="L6" s="79">
        <v>0</v>
      </c>
      <c r="M6" s="79">
        <v>0</v>
      </c>
    </row>
    <row r="7" spans="1:13" x14ac:dyDescent="0.25">
      <c r="A7" s="78" t="s">
        <v>137</v>
      </c>
      <c r="B7" s="79">
        <v>134</v>
      </c>
      <c r="C7" s="79">
        <v>79</v>
      </c>
      <c r="D7" s="79">
        <v>99</v>
      </c>
      <c r="E7" s="79">
        <v>0</v>
      </c>
      <c r="F7" s="79">
        <v>0</v>
      </c>
      <c r="G7" s="79">
        <v>0</v>
      </c>
      <c r="H7" s="79">
        <v>0</v>
      </c>
      <c r="I7" s="79">
        <v>0</v>
      </c>
      <c r="J7" s="79">
        <v>0</v>
      </c>
      <c r="K7" s="79">
        <v>0</v>
      </c>
      <c r="L7" s="79">
        <v>0</v>
      </c>
      <c r="M7" s="79">
        <v>0</v>
      </c>
    </row>
    <row r="8" spans="1:13" x14ac:dyDescent="0.25">
      <c r="A8" s="78" t="s">
        <v>138</v>
      </c>
      <c r="B8" s="79">
        <v>135</v>
      </c>
      <c r="C8" s="79">
        <v>72</v>
      </c>
      <c r="D8" s="79">
        <v>93</v>
      </c>
      <c r="E8" s="79">
        <v>0</v>
      </c>
      <c r="F8" s="79">
        <v>0</v>
      </c>
      <c r="G8" s="79">
        <v>0</v>
      </c>
      <c r="H8" s="79">
        <v>0</v>
      </c>
      <c r="I8" s="79">
        <v>0</v>
      </c>
      <c r="J8" s="79">
        <v>0</v>
      </c>
      <c r="K8" s="79">
        <v>0</v>
      </c>
      <c r="L8" s="79">
        <v>0</v>
      </c>
      <c r="M8" s="79">
        <v>0</v>
      </c>
    </row>
    <row r="9" spans="1:13" x14ac:dyDescent="0.25">
      <c r="A9" s="78" t="s">
        <v>139</v>
      </c>
      <c r="B9" s="79">
        <v>39</v>
      </c>
      <c r="C9" s="79">
        <v>36</v>
      </c>
      <c r="D9" s="79">
        <v>55</v>
      </c>
      <c r="E9" s="79">
        <v>0</v>
      </c>
      <c r="F9" s="79">
        <v>0</v>
      </c>
      <c r="G9" s="79">
        <v>0</v>
      </c>
      <c r="H9" s="79">
        <v>0</v>
      </c>
      <c r="I9" s="79">
        <v>0</v>
      </c>
      <c r="J9" s="79">
        <v>0</v>
      </c>
      <c r="K9" s="79">
        <v>0</v>
      </c>
      <c r="L9" s="79">
        <v>0</v>
      </c>
      <c r="M9" s="79">
        <v>0</v>
      </c>
    </row>
    <row r="10" spans="1:13" x14ac:dyDescent="0.25">
      <c r="A10" s="78" t="s">
        <v>140</v>
      </c>
      <c r="B10" s="79">
        <v>57</v>
      </c>
      <c r="C10" s="79">
        <v>21</v>
      </c>
      <c r="D10" s="79">
        <v>30</v>
      </c>
      <c r="E10" s="79">
        <v>0</v>
      </c>
      <c r="F10" s="79">
        <v>0</v>
      </c>
      <c r="G10" s="79">
        <v>0</v>
      </c>
      <c r="H10" s="79">
        <v>0</v>
      </c>
      <c r="I10" s="79">
        <v>0</v>
      </c>
      <c r="J10" s="79">
        <v>0</v>
      </c>
      <c r="K10" s="79">
        <v>0</v>
      </c>
      <c r="L10" s="79">
        <v>0</v>
      </c>
      <c r="M10" s="79">
        <v>0</v>
      </c>
    </row>
    <row r="11" spans="1:13" x14ac:dyDescent="0.25">
      <c r="A11" s="78" t="s">
        <v>141</v>
      </c>
      <c r="B11" s="79">
        <v>66</v>
      </c>
      <c r="C11" s="79">
        <v>36</v>
      </c>
      <c r="D11" s="79">
        <v>18</v>
      </c>
      <c r="E11" s="79">
        <v>0</v>
      </c>
      <c r="F11" s="79">
        <v>0</v>
      </c>
      <c r="G11" s="79">
        <v>0</v>
      </c>
      <c r="H11" s="79">
        <v>0</v>
      </c>
      <c r="I11" s="79">
        <v>0</v>
      </c>
      <c r="J11" s="79">
        <v>0</v>
      </c>
      <c r="K11" s="79">
        <v>0</v>
      </c>
      <c r="L11" s="79">
        <v>0</v>
      </c>
      <c r="M11" s="79">
        <v>0</v>
      </c>
    </row>
    <row r="12" spans="1:13" x14ac:dyDescent="0.25">
      <c r="A12" s="78" t="s">
        <v>142</v>
      </c>
      <c r="B12" s="79">
        <v>27</v>
      </c>
      <c r="C12" s="79">
        <v>7</v>
      </c>
      <c r="D12" s="79">
        <v>12</v>
      </c>
      <c r="E12" s="79">
        <v>0</v>
      </c>
      <c r="F12" s="79">
        <v>0</v>
      </c>
      <c r="G12" s="79">
        <v>0</v>
      </c>
      <c r="H12" s="79">
        <v>0</v>
      </c>
      <c r="I12" s="79">
        <v>0</v>
      </c>
      <c r="J12" s="79">
        <v>0</v>
      </c>
      <c r="K12" s="79">
        <v>0</v>
      </c>
      <c r="L12" s="79">
        <v>0</v>
      </c>
      <c r="M12" s="79">
        <v>0</v>
      </c>
    </row>
    <row r="13" spans="1:13" x14ac:dyDescent="0.25">
      <c r="A13" s="78" t="s">
        <v>143</v>
      </c>
      <c r="B13" s="79">
        <v>0</v>
      </c>
      <c r="C13" s="79">
        <v>1</v>
      </c>
      <c r="D13" s="79">
        <v>0</v>
      </c>
      <c r="E13" s="79">
        <v>0</v>
      </c>
      <c r="F13" s="79">
        <v>0</v>
      </c>
      <c r="G13" s="79">
        <v>0</v>
      </c>
      <c r="H13" s="79">
        <v>0</v>
      </c>
      <c r="I13" s="79">
        <v>0</v>
      </c>
      <c r="J13" s="79">
        <v>0</v>
      </c>
      <c r="K13" s="79">
        <v>0</v>
      </c>
      <c r="L13" s="79">
        <v>0</v>
      </c>
      <c r="M13" s="79">
        <v>0</v>
      </c>
    </row>
    <row r="14" spans="1:13" x14ac:dyDescent="0.25">
      <c r="A14" s="81" t="s">
        <v>115</v>
      </c>
      <c r="B14" s="82">
        <v>624</v>
      </c>
      <c r="C14" s="82">
        <v>383</v>
      </c>
      <c r="D14" s="82">
        <v>415</v>
      </c>
      <c r="E14" s="82">
        <v>0</v>
      </c>
      <c r="F14" s="82">
        <v>0</v>
      </c>
      <c r="G14" s="82">
        <v>0</v>
      </c>
      <c r="H14" s="82">
        <v>0</v>
      </c>
      <c r="I14" s="82">
        <v>0</v>
      </c>
      <c r="J14" s="82">
        <v>0</v>
      </c>
      <c r="K14" s="82">
        <v>0</v>
      </c>
      <c r="L14" s="82">
        <v>0</v>
      </c>
      <c r="M14" s="82">
        <v>0</v>
      </c>
    </row>
    <row r="15" spans="1:13" x14ac:dyDescent="0.25">
      <c r="A15" s="83" t="s">
        <v>116</v>
      </c>
      <c r="B15" s="82">
        <v>128</v>
      </c>
      <c r="C15" s="82">
        <v>81</v>
      </c>
      <c r="D15" s="82">
        <v>198</v>
      </c>
      <c r="E15" s="82">
        <v>0</v>
      </c>
      <c r="F15" s="82">
        <v>0</v>
      </c>
      <c r="G15" s="82">
        <v>0</v>
      </c>
      <c r="H15" s="82">
        <v>0</v>
      </c>
      <c r="I15" s="82">
        <v>0</v>
      </c>
      <c r="J15" s="82">
        <v>0</v>
      </c>
      <c r="K15" s="82">
        <v>0</v>
      </c>
      <c r="L15" s="82">
        <v>0</v>
      </c>
      <c r="M15" s="82">
        <v>0</v>
      </c>
    </row>
    <row r="16" spans="1:13" x14ac:dyDescent="0.25">
      <c r="A16" s="83" t="s">
        <v>117</v>
      </c>
      <c r="B16" s="82">
        <v>162</v>
      </c>
      <c r="C16" s="82">
        <v>138</v>
      </c>
      <c r="D16" s="82">
        <v>129</v>
      </c>
      <c r="E16" s="82">
        <v>0</v>
      </c>
      <c r="F16" s="82">
        <v>0</v>
      </c>
      <c r="G16" s="82">
        <v>0</v>
      </c>
      <c r="H16" s="82">
        <v>0</v>
      </c>
      <c r="I16" s="82">
        <v>0</v>
      </c>
      <c r="J16" s="82">
        <v>0</v>
      </c>
      <c r="K16" s="82">
        <v>0</v>
      </c>
      <c r="L16" s="82">
        <v>0</v>
      </c>
      <c r="M16" s="82">
        <v>0</v>
      </c>
    </row>
    <row r="17" spans="1:13" x14ac:dyDescent="0.25">
      <c r="A17" s="83" t="s">
        <v>118</v>
      </c>
      <c r="B17" s="82">
        <v>4</v>
      </c>
      <c r="C17" s="82">
        <v>2</v>
      </c>
      <c r="D17" s="82">
        <v>44</v>
      </c>
      <c r="E17" s="82">
        <v>0</v>
      </c>
      <c r="F17" s="82">
        <v>0</v>
      </c>
      <c r="G17" s="82">
        <v>0</v>
      </c>
      <c r="H17" s="82">
        <v>0</v>
      </c>
      <c r="I17" s="82">
        <v>0</v>
      </c>
      <c r="J17" s="82">
        <v>0</v>
      </c>
      <c r="K17" s="82">
        <v>0</v>
      </c>
      <c r="L17" s="82">
        <v>0</v>
      </c>
      <c r="M17" s="82">
        <v>0</v>
      </c>
    </row>
    <row r="18" spans="1:13" x14ac:dyDescent="0.25">
      <c r="A18" s="83" t="s">
        <v>144</v>
      </c>
      <c r="B18" s="82">
        <v>83</v>
      </c>
      <c r="C18" s="82">
        <v>65</v>
      </c>
      <c r="D18" s="82">
        <v>21</v>
      </c>
      <c r="E18" s="82">
        <v>0</v>
      </c>
      <c r="F18" s="82">
        <v>0</v>
      </c>
      <c r="G18" s="82">
        <v>0</v>
      </c>
      <c r="H18" s="82">
        <v>0</v>
      </c>
      <c r="I18" s="82">
        <v>0</v>
      </c>
      <c r="J18" s="82">
        <v>0</v>
      </c>
      <c r="K18" s="82">
        <v>0</v>
      </c>
      <c r="L18" s="82">
        <v>0</v>
      </c>
      <c r="M18" s="82">
        <v>0</v>
      </c>
    </row>
    <row r="19" spans="1:13" x14ac:dyDescent="0.25">
      <c r="A19" s="83" t="s">
        <v>145</v>
      </c>
      <c r="B19" s="82">
        <v>30</v>
      </c>
      <c r="C19" s="82">
        <v>16</v>
      </c>
      <c r="D19" s="82">
        <v>10</v>
      </c>
      <c r="E19" s="82">
        <v>0</v>
      </c>
      <c r="F19" s="82">
        <v>0</v>
      </c>
      <c r="G19" s="82">
        <v>0</v>
      </c>
      <c r="H19" s="82">
        <v>0</v>
      </c>
      <c r="I19" s="82">
        <v>0</v>
      </c>
      <c r="J19" s="82">
        <v>0</v>
      </c>
      <c r="K19" s="82">
        <v>0</v>
      </c>
      <c r="L19" s="82">
        <v>0</v>
      </c>
      <c r="M19" s="82">
        <v>0</v>
      </c>
    </row>
    <row r="20" spans="1:13" x14ac:dyDescent="0.25">
      <c r="A20" s="83" t="s">
        <v>146</v>
      </c>
      <c r="B20" s="82">
        <v>99</v>
      </c>
      <c r="C20" s="82">
        <v>50</v>
      </c>
      <c r="D20" s="82">
        <v>6</v>
      </c>
      <c r="E20" s="82">
        <v>0</v>
      </c>
      <c r="F20" s="82">
        <v>0</v>
      </c>
      <c r="G20" s="82">
        <v>0</v>
      </c>
      <c r="H20" s="82">
        <v>0</v>
      </c>
      <c r="I20" s="82">
        <v>0</v>
      </c>
      <c r="J20" s="82">
        <v>0</v>
      </c>
      <c r="K20" s="82">
        <v>0</v>
      </c>
      <c r="L20" s="82">
        <v>0</v>
      </c>
      <c r="M20" s="82">
        <v>0</v>
      </c>
    </row>
    <row r="21" spans="1:13" x14ac:dyDescent="0.25">
      <c r="A21" s="83" t="s">
        <v>147</v>
      </c>
      <c r="B21" s="82">
        <v>0</v>
      </c>
      <c r="C21" s="82">
        <v>1</v>
      </c>
      <c r="D21" s="82">
        <v>4</v>
      </c>
      <c r="E21" s="82">
        <v>0</v>
      </c>
      <c r="F21" s="82">
        <v>0</v>
      </c>
      <c r="G21" s="82">
        <v>0</v>
      </c>
      <c r="H21" s="82">
        <v>0</v>
      </c>
      <c r="I21" s="82">
        <v>0</v>
      </c>
      <c r="J21" s="82">
        <v>0</v>
      </c>
      <c r="K21" s="82">
        <v>0</v>
      </c>
      <c r="L21" s="82">
        <v>0</v>
      </c>
      <c r="M21" s="82">
        <v>0</v>
      </c>
    </row>
    <row r="22" spans="1:13" x14ac:dyDescent="0.25">
      <c r="A22" s="83" t="s">
        <v>148</v>
      </c>
      <c r="B22" s="82">
        <v>0</v>
      </c>
      <c r="C22" s="82">
        <v>2</v>
      </c>
      <c r="D22" s="82">
        <v>3</v>
      </c>
      <c r="E22" s="82">
        <v>0</v>
      </c>
      <c r="F22" s="82">
        <v>0</v>
      </c>
      <c r="G22" s="82">
        <v>0</v>
      </c>
      <c r="H22" s="82">
        <v>0</v>
      </c>
      <c r="I22" s="82">
        <v>0</v>
      </c>
      <c r="J22" s="82">
        <v>0</v>
      </c>
      <c r="K22" s="82">
        <v>0</v>
      </c>
      <c r="L22" s="82">
        <v>0</v>
      </c>
      <c r="M22" s="82">
        <v>0</v>
      </c>
    </row>
    <row r="23" spans="1:13" x14ac:dyDescent="0.25">
      <c r="A23" s="83" t="s">
        <v>149</v>
      </c>
      <c r="B23" s="82">
        <v>4</v>
      </c>
      <c r="C23" s="82">
        <v>1</v>
      </c>
      <c r="D23" s="82">
        <v>0</v>
      </c>
      <c r="E23" s="82">
        <v>0</v>
      </c>
      <c r="F23" s="82">
        <v>0</v>
      </c>
      <c r="G23" s="82">
        <v>0</v>
      </c>
      <c r="H23" s="82">
        <v>0</v>
      </c>
      <c r="I23" s="82">
        <v>0</v>
      </c>
      <c r="J23" s="82">
        <v>0</v>
      </c>
      <c r="K23" s="82">
        <v>0</v>
      </c>
      <c r="L23" s="82">
        <v>0</v>
      </c>
      <c r="M23" s="82">
        <v>0</v>
      </c>
    </row>
    <row r="24" spans="1:13" x14ac:dyDescent="0.25">
      <c r="A24" s="83" t="s">
        <v>150</v>
      </c>
      <c r="B24" s="82">
        <v>114</v>
      </c>
      <c r="C24" s="82">
        <v>27</v>
      </c>
      <c r="D24" s="82">
        <v>0</v>
      </c>
      <c r="E24" s="82">
        <v>0</v>
      </c>
      <c r="F24" s="82">
        <v>0</v>
      </c>
      <c r="G24" s="82">
        <v>0</v>
      </c>
      <c r="H24" s="82">
        <v>0</v>
      </c>
      <c r="I24" s="82">
        <v>0</v>
      </c>
      <c r="J24" s="82">
        <v>0</v>
      </c>
      <c r="K24" s="82">
        <v>0</v>
      </c>
      <c r="L24" s="82">
        <v>0</v>
      </c>
      <c r="M24" s="82">
        <v>0</v>
      </c>
    </row>
    <row r="25" spans="1:13" x14ac:dyDescent="0.25">
      <c r="A25" s="80" t="s">
        <v>151</v>
      </c>
      <c r="B25" s="75">
        <v>1082</v>
      </c>
      <c r="C25" s="75">
        <v>635</v>
      </c>
      <c r="D25" s="75">
        <v>722</v>
      </c>
      <c r="E25" s="75">
        <v>0</v>
      </c>
      <c r="F25" s="75">
        <v>0</v>
      </c>
      <c r="G25" s="75">
        <v>0</v>
      </c>
      <c r="H25" s="75">
        <v>0</v>
      </c>
      <c r="I25" s="75">
        <v>0</v>
      </c>
      <c r="J25" s="75">
        <v>0</v>
      </c>
      <c r="K25" s="75">
        <v>0</v>
      </c>
      <c r="L25" s="75">
        <v>0</v>
      </c>
      <c r="M25" s="75">
        <v>0</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6"/>
  <sheetViews>
    <sheetView zoomScale="90" zoomScaleNormal="90" workbookViewId="0">
      <selection activeCell="H13" sqref="H13"/>
    </sheetView>
  </sheetViews>
  <sheetFormatPr baseColWidth="10" defaultRowHeight="12.75" x14ac:dyDescent="0.2"/>
  <cols>
    <col min="1" max="1" width="2.42578125" customWidth="1"/>
    <col min="2" max="2" width="46" customWidth="1"/>
    <col min="3" max="3" width="103.28515625" customWidth="1"/>
  </cols>
  <sheetData>
    <row r="1" spans="2:3" ht="9" customHeight="1" x14ac:dyDescent="0.2"/>
    <row r="3" spans="2:3" s="40" customFormat="1" x14ac:dyDescent="0.2"/>
    <row r="4" spans="2:3" s="40" customFormat="1" x14ac:dyDescent="0.2">
      <c r="B4" s="37" t="s">
        <v>90</v>
      </c>
      <c r="C4" s="38" t="s">
        <v>77</v>
      </c>
    </row>
    <row r="5" spans="2:3" s="40" customFormat="1" ht="37.5" customHeight="1" x14ac:dyDescent="0.2">
      <c r="B5" s="39" t="s">
        <v>57</v>
      </c>
      <c r="C5" s="39" t="s">
        <v>78</v>
      </c>
    </row>
    <row r="6" spans="2:3" s="40" customFormat="1" x14ac:dyDescent="0.2">
      <c r="B6" s="39" t="s">
        <v>91</v>
      </c>
      <c r="C6" s="39" t="s">
        <v>92</v>
      </c>
    </row>
    <row r="7" spans="2:3" s="40" customFormat="1" x14ac:dyDescent="0.2">
      <c r="B7" s="39" t="s">
        <v>58</v>
      </c>
      <c r="C7" s="39" t="s">
        <v>93</v>
      </c>
    </row>
    <row r="8" spans="2:3" s="40" customFormat="1" ht="38.25" x14ac:dyDescent="0.2">
      <c r="B8" s="39" t="s">
        <v>59</v>
      </c>
      <c r="C8" s="39" t="s">
        <v>82</v>
      </c>
    </row>
    <row r="9" spans="2:3" s="40" customFormat="1" x14ac:dyDescent="0.2">
      <c r="B9" s="39" t="s">
        <v>60</v>
      </c>
      <c r="C9" s="39" t="s">
        <v>94</v>
      </c>
    </row>
    <row r="10" spans="2:3" s="40" customFormat="1" ht="25.5" x14ac:dyDescent="0.2">
      <c r="B10" s="39" t="s">
        <v>61</v>
      </c>
      <c r="C10" s="39" t="s">
        <v>95</v>
      </c>
    </row>
    <row r="11" spans="2:3" s="40" customFormat="1" x14ac:dyDescent="0.2">
      <c r="B11" s="39" t="s">
        <v>62</v>
      </c>
      <c r="C11" s="39" t="s">
        <v>96</v>
      </c>
    </row>
    <row r="12" spans="2:3" s="40" customFormat="1" x14ac:dyDescent="0.2">
      <c r="B12" s="39" t="s">
        <v>63</v>
      </c>
      <c r="C12" s="39" t="s">
        <v>97</v>
      </c>
    </row>
    <row r="13" spans="2:3" s="40" customFormat="1" ht="25.5" x14ac:dyDescent="0.2">
      <c r="B13" s="39" t="s">
        <v>65</v>
      </c>
      <c r="C13" s="39" t="s">
        <v>98</v>
      </c>
    </row>
    <row r="14" spans="2:3" s="40" customFormat="1" ht="25.5" x14ac:dyDescent="0.2">
      <c r="B14" s="39" t="s">
        <v>64</v>
      </c>
      <c r="C14" s="39" t="s">
        <v>99</v>
      </c>
    </row>
    <row r="15" spans="2:3" s="40" customFormat="1" ht="38.25" x14ac:dyDescent="0.2">
      <c r="B15" s="39" t="s">
        <v>66</v>
      </c>
      <c r="C15" s="39" t="s">
        <v>100</v>
      </c>
    </row>
    <row r="16" spans="2:3" s="40" customFormat="1" ht="25.5" x14ac:dyDescent="0.2">
      <c r="B16" s="39" t="s">
        <v>67</v>
      </c>
      <c r="C16" s="39" t="s">
        <v>79</v>
      </c>
    </row>
    <row r="17" spans="2:3" s="40" customFormat="1" ht="25.5" x14ac:dyDescent="0.2">
      <c r="B17" s="39" t="s">
        <v>68</v>
      </c>
      <c r="C17" s="39" t="s">
        <v>101</v>
      </c>
    </row>
    <row r="18" spans="2:3" s="40" customFormat="1" ht="25.5" x14ac:dyDescent="0.2">
      <c r="B18" s="39" t="s">
        <v>69</v>
      </c>
      <c r="C18" s="39" t="s">
        <v>80</v>
      </c>
    </row>
    <row r="19" spans="2:3" s="40" customFormat="1" x14ac:dyDescent="0.2">
      <c r="B19" s="39" t="s">
        <v>70</v>
      </c>
      <c r="C19" s="39" t="s">
        <v>81</v>
      </c>
    </row>
    <row r="20" spans="2:3" s="40" customFormat="1" ht="51" x14ac:dyDescent="0.2">
      <c r="B20" s="39" t="s">
        <v>71</v>
      </c>
      <c r="C20" s="39" t="s">
        <v>102</v>
      </c>
    </row>
    <row r="21" spans="2:3" s="40" customFormat="1" x14ac:dyDescent="0.2">
      <c r="B21" s="39" t="s">
        <v>103</v>
      </c>
      <c r="C21" s="39" t="s">
        <v>104</v>
      </c>
    </row>
    <row r="22" spans="2:3" s="40" customFormat="1" x14ac:dyDescent="0.2">
      <c r="B22" s="39" t="s">
        <v>72</v>
      </c>
      <c r="C22" s="39" t="s">
        <v>105</v>
      </c>
    </row>
    <row r="23" spans="2:3" s="40" customFormat="1" ht="51" x14ac:dyDescent="0.2">
      <c r="B23" s="39" t="s">
        <v>73</v>
      </c>
      <c r="C23" s="39" t="s">
        <v>106</v>
      </c>
    </row>
    <row r="24" spans="2:3" s="40" customFormat="1" x14ac:dyDescent="0.2">
      <c r="B24" s="39" t="s">
        <v>74</v>
      </c>
      <c r="C24" s="39" t="s">
        <v>107</v>
      </c>
    </row>
    <row r="25" spans="2:3" s="40" customFormat="1" x14ac:dyDescent="0.2">
      <c r="B25"/>
      <c r="C25"/>
    </row>
    <row r="26" spans="2:3" s="40" customFormat="1" x14ac:dyDescent="0.2">
      <c r="B26"/>
      <c r="C26"/>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Graficas Demoras</vt:lpstr>
      <vt:lpstr>Detalle Total de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2018-06-06T00:12:07Z</dcterms:modified>
</cp:coreProperties>
</file>