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hidePivotFieldList="1"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4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18" r:id="rId7"/>
  </pivotCaches>
</workbook>
</file>

<file path=xl/calcChain.xml><?xml version="1.0" encoding="utf-8"?>
<calcChain xmlns="http://schemas.openxmlformats.org/spreadsheetml/2006/main">
  <c r="A3" i="20" l="1"/>
  <c r="L64" i="20" l="1"/>
  <c r="P11" i="19" l="1"/>
  <c r="O11" i="19"/>
  <c r="N11" i="19"/>
  <c r="D14" i="20" s="1"/>
  <c r="O17" i="19"/>
  <c r="N17" i="19"/>
  <c r="D15" i="20" s="1"/>
  <c r="P17" i="19"/>
  <c r="K17" i="19" l="1"/>
  <c r="J17" i="19"/>
  <c r="Q11" i="19"/>
  <c r="D7" i="20" s="1"/>
  <c r="I17" i="19"/>
  <c r="C15" i="20" s="1"/>
  <c r="E17" i="19"/>
  <c r="D17" i="19"/>
  <c r="B15" i="20" s="1"/>
  <c r="F11" i="19"/>
  <c r="F17" i="19"/>
  <c r="I11" i="19"/>
  <c r="C14" i="20" s="1"/>
  <c r="K11" i="19"/>
  <c r="D11" i="19"/>
  <c r="B14" i="20" s="1"/>
  <c r="J11" i="19"/>
  <c r="Q17" i="19"/>
  <c r="D8" i="20" s="1"/>
  <c r="E11" i="19"/>
  <c r="L17" i="19" l="1"/>
  <c r="C8" i="20" s="1"/>
  <c r="G17" i="19"/>
  <c r="B8" i="20" s="1"/>
  <c r="L11" i="19"/>
  <c r="C7" i="20" s="1"/>
  <c r="G11" i="19"/>
  <c r="B7" i="20" s="1"/>
  <c r="T11" i="19" l="1"/>
  <c r="U11" i="19"/>
  <c r="V11" i="19"/>
  <c r="U17" i="19"/>
  <c r="V17" i="19"/>
  <c r="T17" i="19"/>
  <c r="W11" i="19"/>
  <c r="W17" i="19"/>
</calcChain>
</file>

<file path=xl/sharedStrings.xml><?xml version="1.0" encoding="utf-8"?>
<sst xmlns="http://schemas.openxmlformats.org/spreadsheetml/2006/main" count="198" uniqueCount="131">
  <si>
    <t>Interjet (ABC Aerolíneas)</t>
  </si>
  <si>
    <t>American Airlines</t>
  </si>
  <si>
    <t>Delta Airlines</t>
  </si>
  <si>
    <t>Air Canada</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</si>
  <si>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</si>
  <si>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</si>
  <si>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</si>
  <si>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</si>
  <si>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</si>
  <si>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</si>
  <si>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</si>
  <si>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VOI</t>
  </si>
  <si>
    <t>AAL</t>
  </si>
  <si>
    <t>ACA</t>
  </si>
  <si>
    <t>DAL</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</si>
  <si>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</si>
  <si>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</si>
  <si>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</si>
  <si>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</si>
  <si>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</si>
  <si>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</si>
  <si>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</si>
  <si>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</si>
  <si>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</si>
  <si>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</si>
  <si>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</si>
  <si>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</si>
  <si>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</si>
  <si>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</si>
  <si>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</si>
  <si>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</si>
  <si>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</si>
  <si>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</si>
  <si>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</si>
  <si>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</si>
  <si>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</si>
  <si>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</si>
  <si>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</si>
  <si>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</si>
  <si>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</si>
  <si>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</si>
  <si>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</si>
  <si>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</si>
  <si>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</si>
  <si>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</si>
  <si>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</si>
  <si>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</si>
  <si>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</si>
  <si>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</si>
  <si>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</si>
  <si>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</si>
  <si>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</si>
  <si>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</si>
  <si>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</si>
  <si>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</si>
  <si>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</si>
  <si>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</si>
  <si>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</si>
  <si>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</si>
  <si>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</si>
  <si>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</si>
  <si>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</si>
  <si>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</si>
  <si>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</si>
  <si>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WG</t>
  </si>
  <si>
    <t>Sunwing (Sunwing Airlines)</t>
  </si>
  <si>
    <t>WS</t>
  </si>
  <si>
    <t>West Jet (Westjet Airlines Ltd)</t>
  </si>
  <si>
    <t>TS</t>
  </si>
  <si>
    <t>Air Transat (Transat A. T.)</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</si>
  <si>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</si>
  <si>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</si>
  <si>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</si>
  <si>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</si>
  <si>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</si>
  <si>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</si>
  <si>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</si>
  <si>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Volaris</t>
  </si>
  <si>
    <t>Air Transat</t>
  </si>
  <si>
    <t>Sunwing</t>
  </si>
  <si>
    <t>West Jet</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</si>
  <si>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</si>
  <si>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</si>
  <si>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</si>
  <si>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</si>
  <si>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</si>
  <si>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</si>
  <si>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</si>
  <si>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</si>
  <si>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</si>
  <si>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</si>
  <si>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</si>
  <si>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</si>
  <si>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</si>
  <si>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</si>
  <si>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</si>
  <si>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</si>
  <si>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</si>
  <si>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</si>
  <si>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</si>
  <si>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Total Anual 2016 (Ene-Mar)
Empresas Internacionales</t>
  </si>
  <si>
    <t>Índice de puntualidad
(Ene-Mar)</t>
  </si>
  <si>
    <t>AEROPUERTO DE COZUMEL</t>
  </si>
  <si>
    <t>Operaciones</t>
  </si>
  <si>
    <t>Detalle</t>
  </si>
  <si>
    <t>Operaciones a Tiempo</t>
  </si>
  <si>
    <t>No Imputable</t>
  </si>
  <si>
    <t>REPERCUSIONES POR UN TERCERO</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</si>
  <si>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</si>
  <si>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</si>
  <si>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</si>
  <si>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</si>
  <si>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</si>
  <si>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</si>
  <si>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</si>
  <si>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</si>
  <si>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</si>
  <si>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</si>
  <si>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</si>
  <si>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</si>
  <si>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</si>
  <si>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</si>
  <si>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</si>
  <si>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</si>
  <si>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</si>
  <si>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</si>
  <si>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</si>
  <si>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CARGA*</t>
  </si>
  <si>
    <t>Total general</t>
  </si>
  <si>
    <t>Operaciones Imputables a la aerolínea</t>
  </si>
  <si>
    <t>Repercusiones Por Un 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</si>
</sst>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6"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0" fontId="6" fillId="0" borderId="13" xfId="0" applyFont="1" applyFill="1" applyBorder="1" applyAlignment="1">
      <alignment horizontal="left"/>
    </xf>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30" borderId="0" xfId="103" applyFill="1" applyAlignment="1">
      <alignment horizontal="left"/>
    </xf>
    <xf numFmtId="165" fontId="1" fillId="30" borderId="0" xfId="103" applyNumberFormat="1" applyFill="1"/>
    <xf numFmtId="0" fontId="1" fillId="0" borderId="0" xfId="103" applyAlignment="1">
      <alignment horizontal="left"/>
    </xf>
    <xf numFmtId="0" fontId="1" fillId="30" borderId="0" xfId="103" applyFill="1" applyAlignment="1">
      <alignment horizontal="left" indent="1"/>
    </xf>
    <xf numFmtId="0" fontId="1" fillId="31" borderId="0" xfId="103" applyFill="1" applyAlignment="1">
      <alignment horizontal="left" inden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Puntualidad'!$L$49</c:f>
              <c:strCache>
                <c:ptCount val="1"/>
                <c:pt idx="0">
                  <c:v>Índice de puntualidad
(Ene-Mar)</c:v>
                </c:pt>
              </c:strCache>
            </c:strRef>
          </c:tx>
          <c:invertIfNegative val="0"/>
          <c:cat>
            <c:strRef>
              <c:f>'Gráficos Índice de Puntualidad'!$J$50:$J$51</c:f>
              <c:strCache>
                <c:ptCount val="2"/>
                <c:pt idx="0">
                  <c:v>Interjet</c:v>
                </c:pt>
                <c:pt idx="1">
                  <c:v>Volaris</c:v>
                </c:pt>
              </c:strCache>
            </c:strRef>
          </c:cat>
          <c:val>
            <c:numRef>
              <c:f>'Gráficos Índice de Puntualidad'!$L$50:$L$51</c:f>
              <c:numCache>
                <c:formatCode>0%</c:formatCode>
                <c:ptCount val="2"/>
                <c:pt idx="0">
                  <c:v>1</c:v>
                </c:pt>
                <c:pt idx="1">
                  <c:v>1</c:v>
                </c:pt>
              </c:numCache>
            </c:numRef>
          </c:val>
          <c:extLst>
            <c:ext xmlns:c16="http://schemas.microsoft.com/office/drawing/2014/chart" uri="{C3380CC4-5D6E-409C-BE32-E72D297353CC}">
              <c16:uniqueId val="{00000000-034A-4AD2-9144-1C4D0A6714D5}"/>
            </c:ext>
          </c:extLst>
        </c:ser>
        <c:ser>
          <c:idx val="2"/>
          <c:order val="1"/>
          <c:tx>
            <c:strRef>
              <c:f>'Gráficos Índice de Puntualidad'!$M$49</c:f>
              <c:strCache>
                <c:ptCount val="1"/>
                <c:pt idx="0">
                  <c:v>Dentro del  Horario</c:v>
                </c:pt>
              </c:strCache>
            </c:strRef>
          </c:tx>
          <c:invertIfNegative val="0"/>
          <c:cat>
            <c:strRef>
              <c:f>'Gráficos Índice de Puntualidad'!$J$50:$J$51</c:f>
              <c:strCache>
                <c:ptCount val="2"/>
                <c:pt idx="0">
                  <c:v>Interjet</c:v>
                </c:pt>
                <c:pt idx="1">
                  <c:v>Volaris</c:v>
                </c:pt>
              </c:strCache>
            </c:strRef>
          </c:cat>
          <c:val>
            <c:numRef>
              <c:f>'Gráficos Índice de Puntualidad'!$M$50:$M$51</c:f>
              <c:numCache>
                <c:formatCode>0%</c:formatCode>
                <c:ptCount val="2"/>
                <c:pt idx="0">
                  <c:v>0.77118644067796605</c:v>
                </c:pt>
                <c:pt idx="1">
                  <c:v>0.98</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Puntualidad'!$L$64</c:f>
              <c:strCache>
                <c:ptCount val="1"/>
                <c:pt idx="0">
                  <c:v>Índice de puntualidad
(Ene-Mar)</c:v>
                </c:pt>
              </c:strCache>
            </c:strRef>
          </c:tx>
          <c:invertIfNegative val="0"/>
          <c:cat>
            <c:strRef>
              <c:f>'Gráficos Índice de Puntualidad'!$J$65:$J$71</c:f>
              <c:strCache>
                <c:ptCount val="7"/>
                <c:pt idx="0">
                  <c:v>American Airlines</c:v>
                </c:pt>
                <c:pt idx="1">
                  <c:v>Air Canada</c:v>
                </c:pt>
                <c:pt idx="2">
                  <c:v>Delta Airlines</c:v>
                </c:pt>
                <c:pt idx="3">
                  <c:v>United Airlines, Inc.</c:v>
                </c:pt>
                <c:pt idx="4">
                  <c:v>Air Transat</c:v>
                </c:pt>
                <c:pt idx="5">
                  <c:v>Sunwing</c:v>
                </c:pt>
                <c:pt idx="6">
                  <c:v>West Jet</c:v>
                </c:pt>
              </c:strCache>
            </c:strRef>
          </c:cat>
          <c:val>
            <c:numRef>
              <c:f>'Gráficos Índice de Puntualidad'!$L$65:$L$71</c:f>
              <c:numCache>
                <c:formatCode>0%</c:formatCode>
                <c:ptCount val="7"/>
                <c:pt idx="0">
                  <c:v>0.99677419354838714</c:v>
                </c:pt>
                <c:pt idx="1">
                  <c:v>1</c:v>
                </c:pt>
                <c:pt idx="2">
                  <c:v>0.98657718120805371</c:v>
                </c:pt>
                <c:pt idx="3">
                  <c:v>0.98630136986301364</c:v>
                </c:pt>
                <c:pt idx="4">
                  <c:v>1</c:v>
                </c:pt>
                <c:pt idx="5">
                  <c:v>1</c:v>
                </c:pt>
                <c:pt idx="6">
                  <c:v>0.96153846153846156</c:v>
                </c:pt>
              </c:numCache>
            </c:numRef>
          </c:val>
          <c:extLst>
            <c:ext xmlns:c16="http://schemas.microsoft.com/office/drawing/2014/chart" uri="{C3380CC4-5D6E-409C-BE32-E72D297353CC}">
              <c16:uniqueId val="{00000000-466A-477B-A4DF-FB85519C018F}"/>
            </c:ext>
          </c:extLst>
        </c:ser>
        <c:ser>
          <c:idx val="2"/>
          <c:order val="1"/>
          <c:tx>
            <c:strRef>
              <c:f>'Gráficos Índice de Puntualidad'!$M$64</c:f>
              <c:strCache>
                <c:ptCount val="1"/>
                <c:pt idx="0">
                  <c:v>Dentro del  Horario</c:v>
                </c:pt>
              </c:strCache>
            </c:strRef>
          </c:tx>
          <c:invertIfNegative val="0"/>
          <c:cat>
            <c:strRef>
              <c:f>'Gráficos Índice de Puntualidad'!$J$65:$J$71</c:f>
              <c:strCache>
                <c:ptCount val="7"/>
                <c:pt idx="0">
                  <c:v>American Airlines</c:v>
                </c:pt>
                <c:pt idx="1">
                  <c:v>Air Canada</c:v>
                </c:pt>
                <c:pt idx="2">
                  <c:v>Delta Airlines</c:v>
                </c:pt>
                <c:pt idx="3">
                  <c:v>United Airlines, Inc.</c:v>
                </c:pt>
                <c:pt idx="4">
                  <c:v>Air Transat</c:v>
                </c:pt>
                <c:pt idx="5">
                  <c:v>Sunwing</c:v>
                </c:pt>
                <c:pt idx="6">
                  <c:v>West Jet</c:v>
                </c:pt>
              </c:strCache>
            </c:strRef>
          </c:cat>
          <c:val>
            <c:numRef>
              <c:f>'Gráficos Índice de Puntualidad'!$M$65:$M$71</c:f>
              <c:numCache>
                <c:formatCode>0%</c:formatCode>
                <c:ptCount val="7"/>
                <c:pt idx="0">
                  <c:v>0.88387096774193552</c:v>
                </c:pt>
                <c:pt idx="1">
                  <c:v>1</c:v>
                </c:pt>
                <c:pt idx="2">
                  <c:v>0.86912751677852351</c:v>
                </c:pt>
                <c:pt idx="3">
                  <c:v>0.93150684931506844</c:v>
                </c:pt>
                <c:pt idx="4">
                  <c:v>0.6</c:v>
                </c:pt>
                <c:pt idx="5">
                  <c:v>0.48148148148148151</c:v>
                </c:pt>
                <c:pt idx="6">
                  <c:v>0.57692307692307687</c:v>
                </c:pt>
              </c:numCache>
            </c:numRef>
          </c:val>
          <c:extLst>
            <c:ext xmlns:c16="http://schemas.microsoft.com/office/drawing/2014/chart" uri="{C3380CC4-5D6E-409C-BE32-E72D297353CC}">
              <c16:uniqueId val="{00000001-466A-477B-A4DF-FB85519C01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0.8214285714285714</c:v>
                </c:pt>
                <c:pt idx="1">
                  <c:v>0.9375</c:v>
                </c:pt>
                <c:pt idx="2">
                  <c:v>0.8796791443850267</c:v>
                </c:pt>
              </c:numCache>
            </c:numRef>
          </c:val>
          <c:smooth val="0"/>
          <c:extLst>
            <c:ext xmlns:c16="http://schemas.microsoft.com/office/drawing/2014/chart" uri="{C3380CC4-5D6E-409C-BE32-E72D297353CC}">
              <c16:uniqueId val="{00000000-415E-467F-BA3E-F04E6640541E}"/>
            </c:ext>
          </c:extLst>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0.75223597157559419</c:v>
                </c:pt>
                <c:pt idx="1">
                  <c:v>0.73158173348390743</c:v>
                </c:pt>
                <c:pt idx="2">
                  <c:v>0.79322630279464212</c:v>
                </c:pt>
              </c:numCache>
            </c:numRef>
          </c:val>
          <c:smooth val="0"/>
          <c:extLst>
            <c:ext xmlns:c16="http://schemas.microsoft.com/office/drawing/2014/chart" uri="{C3380CC4-5D6E-409C-BE32-E72D297353CC}">
              <c16:uniqueId val="{00000001-415E-467F-BA3E-F04E6640541E}"/>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1</c:v>
                </c:pt>
                <c:pt idx="1">
                  <c:v>1</c:v>
                </c:pt>
                <c:pt idx="2">
                  <c:v>1</c:v>
                </c:pt>
              </c:numCache>
            </c:numRef>
          </c:val>
          <c:smooth val="0"/>
          <c:extLst>
            <c:ext xmlns:c16="http://schemas.microsoft.com/office/drawing/2014/chart" uri="{C3380CC4-5D6E-409C-BE32-E72D297353CC}">
              <c16:uniqueId val="{00000000-37BF-49E9-9211-363471BB0D3A}"/>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1</c:v>
                </c:pt>
                <c:pt idx="1">
                  <c:v>0.9776785714285714</c:v>
                </c:pt>
                <c:pt idx="2">
                  <c:v>0.9918850415677668</c:v>
                </c:pt>
              </c:numCache>
            </c:numRef>
          </c:val>
          <c:smooth val="0"/>
          <c:extLst>
            <c:ext xmlns:c16="http://schemas.microsoft.com/office/drawing/2014/chart" uri="{C3380CC4-5D6E-409C-BE32-E72D297353CC}">
              <c16:uniqueId val="{00000001-37BF-49E9-9211-363471BB0D3A}"/>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Cozumel</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76EC-4FE6-83FB-6EB28D84BC39}"/>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76EC-4FE6-83FB-6EB28D84BC39}"/>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76EC-4FE6-83FB-6EB28D84BC3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76EC-4FE6-83FB-6EB28D84BC39}"/>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76EC-4FE6-83FB-6EB28D84BC39}"/>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76EC-4FE6-83FB-6EB28D84BC39}"/>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76EC-4FE6-83FB-6EB28D84BC39}"/>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76EC-4FE6-83FB-6EB28D84BC39}"/>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76EC-4FE6-83FB-6EB28D84BC39}"/>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76EC-4FE6-83FB-6EB28D84BC39}"/>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6EC-4FE6-83FB-6EB28D84BC39}"/>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76EC-4FE6-83FB-6EB28D84BC39}"/>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3"/>
                <c:pt idx="0">
                  <c:v>Operaciones a Tiempo</c:v>
                </c:pt>
                <c:pt idx="1">
                  <c:v>Operaciones Imputables a la aerolínea</c:v>
                </c:pt>
                <c:pt idx="2">
                  <c:v>Repercusiones Por Un Tercero</c:v>
                </c:pt>
              </c:strCache>
            </c:strRef>
          </c:cat>
          <c:val>
            <c:numRef>
              <c:f>'Graficas Demoras'!$E$3:$E$9</c:f>
              <c:numCache>
                <c:formatCode>_-* #,##0_-;\-* #,##0_-;_-* "-"??_-;_-@_-</c:formatCode>
                <c:ptCount val="7"/>
                <c:pt idx="0">
                  <c:v>1035</c:v>
                </c:pt>
                <c:pt idx="1">
                  <c:v>8</c:v>
                </c:pt>
                <c:pt idx="2">
                  <c:v>165</c:v>
                </c:pt>
              </c:numCache>
            </c:numRef>
          </c:val>
          <c:extLst>
            <c:ext xmlns:c16="http://schemas.microsoft.com/office/drawing/2014/chart" uri="{C3380CC4-5D6E-409C-BE32-E72D297353CC}">
              <c16:uniqueId val="{00000010-76EC-4FE6-83FB-6EB28D84BC39}"/>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3E7DC8AE-F149-4182-B63F-083BB8198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1035</v>
          </cell>
        </row>
        <row r="4">
          <cell r="D4" t="str">
            <v>Operaciones Imputables a la aerolínea</v>
          </cell>
          <cell r="E4">
            <v>8</v>
          </cell>
        </row>
        <row r="5">
          <cell r="D5" t="str">
            <v>Repercusiones Por Un Tercero</v>
          </cell>
          <cell r="E5">
            <v>165</v>
          </cell>
        </row>
        <row r="6">
          <cell r="D6" t="str">
            <v/>
          </cell>
          <cell r="E6">
            <v>0</v>
          </cell>
        </row>
        <row r="7">
          <cell r="D7" t="str">
            <v/>
          </cell>
          <cell r="E7">
            <v>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7.806484953704" createdVersion="6" refreshedVersion="6" minRefreshableVersion="3" recordCount="12">
  <cacheSource type="worksheet">
    <worksheetSource ref="A3:P15" sheet="base 2" r:id="rId2"/>
  </cacheSource>
  <cacheFields count="16">
    <cacheField name="Empresa" numFmtId="0">
      <sharedItems count="8">
        <s v="Air Transat (Transat A. T.)"/>
        <s v="American Airlines"/>
        <s v="Delta Airlines"/>
        <s v="Interjet (ABC Aerolíneas)"/>
        <s v="Sunwing (Sunwing Airlines)"/>
        <s v="United Airlines, Inc."/>
        <s v="Volaris (Concesionaria Vuela Cia de Aviación)"/>
        <s v="West Jet (Westjet Airlines Ltd)"/>
      </sharedItems>
    </cacheField>
    <cacheField name="Nacionalidad" numFmtId="0">
      <sharedItems count="2">
        <s v="Norte América"/>
        <s v="Mexicanas"/>
      </sharedItems>
    </cacheField>
    <cacheField name="Tipo de Demora" numFmtId="0">
      <sharedItems count="2">
        <s v="No Imputable"/>
        <s v="Imputable"/>
      </sharedItems>
    </cacheField>
    <cacheField name="Causas" numFmtId="0">
      <sharedItems count="3">
        <s v="REPERCUSIONES POR UN TERCERO"/>
        <s v="MANTENIMIENTO AERONAVES*"/>
        <s v="CARGA*"/>
      </sharedItems>
    </cacheField>
    <cacheField name="Ene" numFmtId="0">
      <sharedItems containsSemiMixedTypes="0" containsString="0" containsNumber="1" containsInteger="1" minValue="0" maxValue="16"/>
    </cacheField>
    <cacheField name="Feb" numFmtId="0">
      <sharedItems containsSemiMixedTypes="0" containsString="0" containsNumber="1" containsInteger="1" minValue="0" maxValue="14"/>
    </cacheField>
    <cacheField name="Mar" numFmtId="0">
      <sharedItems containsSemiMixedTypes="0" containsString="0" containsNumber="1" containsInteger="1" minValue="0" maxValue="12"/>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x v="0"/>
    <x v="0"/>
    <x v="0"/>
    <x v="0"/>
    <n v="2"/>
    <n v="9"/>
    <n v="9"/>
    <n v="0"/>
    <n v="0"/>
    <n v="0"/>
    <n v="0"/>
    <n v="0"/>
    <n v="0"/>
    <n v="0"/>
    <n v="0"/>
    <n v="0"/>
  </r>
  <r>
    <x v="1"/>
    <x v="0"/>
    <x v="1"/>
    <x v="1"/>
    <n v="0"/>
    <n v="0"/>
    <n v="1"/>
    <n v="0"/>
    <n v="0"/>
    <n v="0"/>
    <n v="0"/>
    <n v="0"/>
    <n v="0"/>
    <n v="0"/>
    <n v="0"/>
    <n v="0"/>
  </r>
  <r>
    <x v="1"/>
    <x v="0"/>
    <x v="0"/>
    <x v="0"/>
    <n v="14"/>
    <n v="14"/>
    <n v="7"/>
    <n v="0"/>
    <n v="0"/>
    <n v="0"/>
    <n v="0"/>
    <n v="0"/>
    <n v="0"/>
    <n v="0"/>
    <n v="0"/>
    <n v="0"/>
  </r>
  <r>
    <x v="2"/>
    <x v="0"/>
    <x v="1"/>
    <x v="1"/>
    <n v="0"/>
    <n v="0"/>
    <n v="4"/>
    <n v="0"/>
    <n v="0"/>
    <n v="0"/>
    <n v="0"/>
    <n v="0"/>
    <n v="0"/>
    <n v="0"/>
    <n v="0"/>
    <n v="0"/>
  </r>
  <r>
    <x v="2"/>
    <x v="0"/>
    <x v="0"/>
    <x v="0"/>
    <n v="16"/>
    <n v="7"/>
    <n v="12"/>
    <n v="0"/>
    <n v="0"/>
    <n v="0"/>
    <n v="0"/>
    <n v="0"/>
    <n v="0"/>
    <n v="0"/>
    <n v="0"/>
    <n v="0"/>
  </r>
  <r>
    <x v="3"/>
    <x v="1"/>
    <x v="0"/>
    <x v="0"/>
    <n v="15"/>
    <n v="4"/>
    <n v="8"/>
    <n v="0"/>
    <n v="0"/>
    <n v="0"/>
    <n v="0"/>
    <n v="0"/>
    <n v="0"/>
    <n v="0"/>
    <n v="0"/>
    <n v="0"/>
  </r>
  <r>
    <x v="4"/>
    <x v="0"/>
    <x v="0"/>
    <x v="0"/>
    <n v="8"/>
    <n v="11"/>
    <n v="9"/>
    <n v="0"/>
    <n v="0"/>
    <n v="0"/>
    <n v="0"/>
    <n v="0"/>
    <n v="0"/>
    <n v="0"/>
    <n v="0"/>
    <n v="0"/>
  </r>
  <r>
    <x v="5"/>
    <x v="0"/>
    <x v="1"/>
    <x v="1"/>
    <n v="0"/>
    <n v="1"/>
    <n v="1"/>
    <n v="0"/>
    <n v="0"/>
    <n v="0"/>
    <n v="0"/>
    <n v="0"/>
    <n v="0"/>
    <n v="0"/>
    <n v="0"/>
    <n v="0"/>
  </r>
  <r>
    <x v="5"/>
    <x v="0"/>
    <x v="0"/>
    <x v="0"/>
    <n v="2"/>
    <n v="4"/>
    <n v="2"/>
    <n v="0"/>
    <n v="0"/>
    <n v="0"/>
    <n v="0"/>
    <n v="0"/>
    <n v="0"/>
    <n v="0"/>
    <n v="0"/>
    <n v="0"/>
  </r>
  <r>
    <x v="6"/>
    <x v="1"/>
    <x v="0"/>
    <x v="0"/>
    <n v="0"/>
    <n v="0"/>
    <n v="2"/>
    <n v="0"/>
    <n v="0"/>
    <n v="0"/>
    <n v="0"/>
    <n v="0"/>
    <n v="0"/>
    <n v="0"/>
    <n v="0"/>
    <n v="0"/>
  </r>
  <r>
    <x v="7"/>
    <x v="0"/>
    <x v="1"/>
    <x v="2"/>
    <n v="0"/>
    <n v="1"/>
    <n v="0"/>
    <n v="0"/>
    <n v="0"/>
    <n v="0"/>
    <n v="0"/>
    <n v="0"/>
    <n v="0"/>
    <n v="0"/>
    <n v="0"/>
    <n v="0"/>
  </r>
  <r>
    <x v="7"/>
    <x v="0"/>
    <x v="0"/>
    <x v="0"/>
    <n v="6"/>
    <n v="2"/>
    <n v="2"/>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8"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1" firstHeaderRow="0" firstDataRow="1" firstDataCol="1" rowPageCount="2" colPageCount="1"/>
  <pivotFields count="16">
    <pivotField axis="axisPage" showAll="0" sortType="ascending">
      <items count="9">
        <item x="0"/>
        <item x="1"/>
        <item x="2"/>
        <item x="3"/>
        <item x="4"/>
        <item x="5"/>
        <item x="6"/>
        <item x="7"/>
        <item t="default"/>
      </items>
    </pivotField>
    <pivotField axis="axisPage" showAll="0">
      <items count="3">
        <item x="1"/>
        <item x="0"/>
        <item t="default"/>
      </items>
    </pivotField>
    <pivotField axis="axisRow" showAll="0">
      <items count="3">
        <item x="1"/>
        <item x="0"/>
        <item t="default"/>
      </items>
    </pivotField>
    <pivotField axis="axisRow" showAll="0" sortType="descending">
      <items count="4">
        <item x="1"/>
        <item x="2"/>
        <item x="0"/>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6">
    <i>
      <x/>
    </i>
    <i r="1">
      <x/>
    </i>
    <i r="1">
      <x v="1"/>
    </i>
    <i>
      <x v="1"/>
    </i>
    <i r="1">
      <x v="2"/>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4">
      <pivotArea outline="0" collapsedLevelsAreSubtotals="1" fieldPosition="0"/>
    </format>
    <format dxfId="5">
      <pivotArea collapsedLevelsAreSubtotals="1" fieldPosition="0">
        <references count="1">
          <reference field="2" count="1">
            <x v="0"/>
          </reference>
        </references>
      </pivotArea>
    </format>
    <format dxfId="6">
      <pivotArea dataOnly="0" labelOnly="1" fieldPosition="0">
        <references count="1">
          <reference field="2" count="1">
            <x v="0"/>
          </reference>
        </references>
      </pivotArea>
    </format>
    <format dxfId="7">
      <pivotArea collapsedLevelsAreSubtotals="1" fieldPosition="0">
        <references count="1">
          <reference field="2" count="1">
            <x v="1"/>
          </reference>
        </references>
      </pivotArea>
    </format>
    <format dxfId="8">
      <pivotArea dataOnly="0" labelOnly="1" fieldPosition="0">
        <references count="1">
          <reference field="2" count="1">
            <x v="1"/>
          </reference>
        </references>
      </pivotArea>
    </format>
    <format dxfId="3">
      <pivotArea collapsedLevelsAreSubtotals="1" fieldPosition="0">
        <references count="2">
          <reference field="2" count="1" selected="0">
            <x v="1"/>
          </reference>
          <reference field="3" count="1">
            <x v="2"/>
          </reference>
        </references>
      </pivotArea>
    </format>
    <format dxfId="2">
      <pivotArea dataOnly="0" labelOnly="1" fieldPosition="0">
        <references count="2">
          <reference field="2" count="1" selected="0">
            <x v="1"/>
          </reference>
          <reference field="3" count="1">
            <x v="2"/>
          </reference>
        </references>
      </pivotArea>
    </format>
    <format dxfId="1">
      <pivotArea collapsedLevelsAreSubtotals="1" fieldPosition="0">
        <references count="2">
          <reference field="2" count="1" selected="0">
            <x v="0"/>
          </reference>
          <reference field="3" count="2">
            <x v="0"/>
            <x v="1"/>
          </reference>
        </references>
      </pivotArea>
    </format>
    <format dxfId="0">
      <pivotArea dataOnly="0" labelOnly="1" fieldPosition="0">
        <references count="2">
          <reference field="2" count="1" selected="0">
            <x v="0"/>
          </reference>
          <reference field="3"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28"/>
  <sheetViews>
    <sheetView tabSelected="1" zoomScale="70" zoomScaleNormal="70" workbookViewId="0">
      <pane xSplit="2" ySplit="8" topLeftCell="J9" activePane="bottomRight" state="frozen"/>
      <selection pane="topRight" activeCell="C1" sqref="C1"/>
      <selection pane="bottomLeft" activeCell="A9" sqref="A9"/>
      <selection pane="bottomRight" activeCell="A4" sqref="A4"/>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7" t="s">
        <v>6</v>
      </c>
      <c r="B1" s="6"/>
      <c r="C1" s="6"/>
      <c r="D1" s="6"/>
      <c r="E1" s="6"/>
      <c r="F1" s="6"/>
      <c r="G1" s="4">
        <v>2018</v>
      </c>
      <c r="K1" s="6"/>
    </row>
    <row r="2" spans="1:24" x14ac:dyDescent="0.2">
      <c r="A2" s="8" t="s">
        <v>17</v>
      </c>
      <c r="B2" s="6"/>
      <c r="C2" s="6"/>
      <c r="D2" s="6"/>
      <c r="E2" s="6"/>
      <c r="F2" s="6"/>
      <c r="G2" s="40" t="s">
        <v>62</v>
      </c>
      <c r="K2" s="6"/>
    </row>
    <row r="3" spans="1:24" ht="15" x14ac:dyDescent="0.25">
      <c r="A3" s="45" t="s">
        <v>102</v>
      </c>
      <c r="B3" s="45"/>
      <c r="C3" s="45"/>
      <c r="D3" s="45"/>
      <c r="E3" s="43"/>
      <c r="F3" s="43"/>
      <c r="G3" s="43"/>
      <c r="K3" s="43"/>
    </row>
    <row r="4" spans="1:24" x14ac:dyDescent="0.2">
      <c r="A4" s="43"/>
      <c r="B4" s="43"/>
      <c r="C4" s="43"/>
      <c r="D4" s="43"/>
      <c r="E4" s="43"/>
      <c r="F4" s="43"/>
      <c r="G4" s="43"/>
      <c r="K4" s="43"/>
    </row>
    <row r="5" spans="1:24" ht="15" x14ac:dyDescent="0.25">
      <c r="A5" s="9" t="s">
        <v>5</v>
      </c>
      <c r="B5" s="6"/>
      <c r="C5" s="6"/>
      <c r="D5" s="6"/>
      <c r="E5" s="6"/>
      <c r="F5" s="6"/>
      <c r="G5" s="6"/>
      <c r="K5" s="6"/>
    </row>
    <row r="6" spans="1:24" ht="12.75" customHeight="1" x14ac:dyDescent="0.2">
      <c r="A6" s="43" t="s">
        <v>37</v>
      </c>
      <c r="B6" s="6"/>
      <c r="C6" s="6"/>
      <c r="D6" s="6"/>
      <c r="E6" s="6"/>
      <c r="F6" s="6"/>
      <c r="G6" s="6"/>
      <c r="K6" s="6"/>
      <c r="S6" s="50" t="s">
        <v>99</v>
      </c>
      <c r="T6" s="50"/>
      <c r="U6" s="50"/>
      <c r="V6" s="50"/>
      <c r="W6" s="50"/>
    </row>
    <row r="7" spans="1:24" x14ac:dyDescent="0.2">
      <c r="A7" s="52" t="s">
        <v>18</v>
      </c>
      <c r="B7" s="52" t="s">
        <v>16</v>
      </c>
      <c r="C7" s="54" t="s">
        <v>31</v>
      </c>
      <c r="D7" s="55"/>
      <c r="E7" s="55"/>
      <c r="F7" s="55"/>
      <c r="G7" s="56"/>
      <c r="H7" s="57" t="s">
        <v>21</v>
      </c>
      <c r="I7" s="58"/>
      <c r="J7" s="58"/>
      <c r="K7" s="58"/>
      <c r="L7" s="59"/>
      <c r="M7" s="54" t="s">
        <v>9</v>
      </c>
      <c r="N7" s="55"/>
      <c r="O7" s="55"/>
      <c r="P7" s="55"/>
      <c r="Q7" s="56"/>
      <c r="S7" s="51"/>
      <c r="T7" s="51"/>
      <c r="U7" s="51"/>
      <c r="V7" s="51"/>
      <c r="W7" s="51"/>
    </row>
    <row r="8" spans="1:24" ht="51" x14ac:dyDescent="0.2">
      <c r="A8" s="53"/>
      <c r="B8" s="53"/>
      <c r="C8" s="26" t="s">
        <v>39</v>
      </c>
      <c r="D8" s="26" t="s">
        <v>40</v>
      </c>
      <c r="E8" s="26" t="s">
        <v>41</v>
      </c>
      <c r="F8" s="26" t="s">
        <v>42</v>
      </c>
      <c r="G8" s="26" t="s">
        <v>20</v>
      </c>
      <c r="H8" s="25" t="s">
        <v>39</v>
      </c>
      <c r="I8" s="25" t="s">
        <v>40</v>
      </c>
      <c r="J8" s="25" t="s">
        <v>41</v>
      </c>
      <c r="K8" s="25" t="s">
        <v>42</v>
      </c>
      <c r="L8" s="25" t="s">
        <v>20</v>
      </c>
      <c r="M8" s="26" t="s">
        <v>39</v>
      </c>
      <c r="N8" s="26" t="s">
        <v>40</v>
      </c>
      <c r="O8" s="26" t="s">
        <v>41</v>
      </c>
      <c r="P8" s="26" t="s">
        <v>42</v>
      </c>
      <c r="Q8" s="26" t="s">
        <v>20</v>
      </c>
      <c r="S8" s="25" t="s">
        <v>39</v>
      </c>
      <c r="T8" s="26" t="s">
        <v>40</v>
      </c>
      <c r="U8" s="26" t="s">
        <v>41</v>
      </c>
      <c r="V8" s="26" t="s">
        <v>42</v>
      </c>
      <c r="W8" s="26" t="s">
        <v>20</v>
      </c>
    </row>
    <row r="9" spans="1:24" x14ac:dyDescent="0.2">
      <c r="A9" s="1" t="s">
        <v>10</v>
      </c>
      <c r="B9" s="1" t="s">
        <v>0</v>
      </c>
      <c r="C9" s="13">
        <v>42</v>
      </c>
      <c r="D9" s="33">
        <v>0.64285714285714279</v>
      </c>
      <c r="E9" s="33">
        <v>0.35714285714285715</v>
      </c>
      <c r="F9" s="33">
        <v>0</v>
      </c>
      <c r="G9" s="33">
        <v>1</v>
      </c>
      <c r="H9" s="13">
        <v>32</v>
      </c>
      <c r="I9" s="33">
        <v>0.875</v>
      </c>
      <c r="J9" s="33">
        <v>0.125</v>
      </c>
      <c r="K9" s="33">
        <v>0</v>
      </c>
      <c r="L9" s="33">
        <v>1</v>
      </c>
      <c r="M9" s="13">
        <v>44</v>
      </c>
      <c r="N9" s="33">
        <v>0.81818181818181812</v>
      </c>
      <c r="O9" s="33">
        <v>0.18181818181818182</v>
      </c>
      <c r="P9" s="33">
        <v>0</v>
      </c>
      <c r="Q9" s="33">
        <v>1</v>
      </c>
      <c r="S9" s="30">
        <v>118</v>
      </c>
      <c r="T9" s="35">
        <v>0.77118644067796605</v>
      </c>
      <c r="U9" s="35">
        <v>0.2288135593220339</v>
      </c>
      <c r="V9" s="35">
        <v>0</v>
      </c>
      <c r="W9" s="35">
        <v>1</v>
      </c>
      <c r="X9" s="17"/>
    </row>
    <row r="10" spans="1:24" x14ac:dyDescent="0.2">
      <c r="A10" s="1" t="s">
        <v>11</v>
      </c>
      <c r="B10" s="1" t="s">
        <v>4</v>
      </c>
      <c r="C10" s="13">
        <v>34</v>
      </c>
      <c r="D10" s="33">
        <v>1</v>
      </c>
      <c r="E10" s="33">
        <v>0</v>
      </c>
      <c r="F10" s="33">
        <v>0</v>
      </c>
      <c r="G10" s="33">
        <v>1</v>
      </c>
      <c r="H10" s="13">
        <v>32</v>
      </c>
      <c r="I10" s="33">
        <v>1</v>
      </c>
      <c r="J10" s="33">
        <v>0</v>
      </c>
      <c r="K10" s="33">
        <v>0</v>
      </c>
      <c r="L10" s="33">
        <v>1</v>
      </c>
      <c r="M10" s="13">
        <v>34</v>
      </c>
      <c r="N10" s="33">
        <v>0.94117647058823528</v>
      </c>
      <c r="O10" s="33">
        <v>5.8823529411764705E-2</v>
      </c>
      <c r="P10" s="33">
        <v>0</v>
      </c>
      <c r="Q10" s="33">
        <v>1</v>
      </c>
      <c r="S10" s="30">
        <v>100</v>
      </c>
      <c r="T10" s="35">
        <v>0.98</v>
      </c>
      <c r="U10" s="35">
        <v>0.02</v>
      </c>
      <c r="V10" s="35">
        <v>0</v>
      </c>
      <c r="W10" s="35">
        <v>1</v>
      </c>
    </row>
    <row r="11" spans="1:24" ht="12.75" customHeight="1" x14ac:dyDescent="0.2">
      <c r="A11" s="60" t="s">
        <v>38</v>
      </c>
      <c r="B11" s="61"/>
      <c r="C11" s="48"/>
      <c r="D11" s="34">
        <f>AVERAGE(D9:D10)</f>
        <v>0.8214285714285714</v>
      </c>
      <c r="E11" s="34">
        <f>AVERAGE(E9:E10)</f>
        <v>0.17857142857142858</v>
      </c>
      <c r="F11" s="34">
        <f>AVERAGE(F9:F10)</f>
        <v>0</v>
      </c>
      <c r="G11" s="34">
        <f>AVERAGE(G9:G10)</f>
        <v>1</v>
      </c>
      <c r="H11" s="48"/>
      <c r="I11" s="34">
        <f>AVERAGE(I9:I10)</f>
        <v>0.9375</v>
      </c>
      <c r="J11" s="34">
        <f>AVERAGE(J9:J10)</f>
        <v>6.25E-2</v>
      </c>
      <c r="K11" s="34">
        <f>AVERAGE(K9:K10)</f>
        <v>0</v>
      </c>
      <c r="L11" s="34">
        <f>AVERAGE(L9:L10)</f>
        <v>1</v>
      </c>
      <c r="M11" s="48"/>
      <c r="N11" s="34">
        <f>AVERAGE(N9:N10)</f>
        <v>0.8796791443850267</v>
      </c>
      <c r="O11" s="34">
        <f>AVERAGE(O9:O10)</f>
        <v>0.12032085561497327</v>
      </c>
      <c r="P11" s="34">
        <f>AVERAGE(P9:P10)</f>
        <v>0</v>
      </c>
      <c r="Q11" s="34">
        <f>AVERAGE(Q9:Q10)</f>
        <v>1</v>
      </c>
      <c r="S11" s="32" t="s">
        <v>38</v>
      </c>
      <c r="T11" s="34">
        <f>AVERAGE(T9:T10)</f>
        <v>0.87559322033898301</v>
      </c>
      <c r="U11" s="34">
        <f>AVERAGE(U9:U10)</f>
        <v>0.12440677966101694</v>
      </c>
      <c r="V11" s="34">
        <f>AVERAGE(V9:V10)</f>
        <v>0</v>
      </c>
      <c r="W11" s="34">
        <f>AVERAGE(W9:W10)</f>
        <v>1</v>
      </c>
    </row>
    <row r="12" spans="1:24" x14ac:dyDescent="0.2">
      <c r="A12" s="2"/>
      <c r="B12" s="2"/>
      <c r="C12" s="2"/>
      <c r="D12" s="10"/>
      <c r="E12" s="10"/>
      <c r="F12" s="10"/>
      <c r="G12" s="10"/>
      <c r="H12" s="10"/>
      <c r="I12" s="10"/>
      <c r="J12" s="10"/>
      <c r="K12" s="10"/>
      <c r="L12" s="10"/>
      <c r="M12" s="10"/>
      <c r="N12" s="10"/>
      <c r="O12" s="10"/>
      <c r="P12" s="10"/>
      <c r="Q12" s="10"/>
      <c r="T12" s="17"/>
      <c r="U12" s="17"/>
      <c r="V12" s="17"/>
    </row>
    <row r="13" spans="1:24" x14ac:dyDescent="0.2">
      <c r="A13" s="3" t="s">
        <v>8</v>
      </c>
      <c r="E13" s="17"/>
      <c r="F13" s="17"/>
      <c r="K13" s="17"/>
      <c r="T13" s="17"/>
      <c r="U13" s="17"/>
      <c r="V13" s="17"/>
    </row>
    <row r="14" spans="1:24" x14ac:dyDescent="0.2">
      <c r="A14" s="4" t="s">
        <v>7</v>
      </c>
      <c r="S14" s="50" t="s">
        <v>100</v>
      </c>
      <c r="T14" s="50"/>
      <c r="U14" s="50"/>
      <c r="V14" s="50"/>
      <c r="W14" s="50"/>
    </row>
    <row r="15" spans="1:24" x14ac:dyDescent="0.2">
      <c r="A15" s="52" t="s">
        <v>18</v>
      </c>
      <c r="B15" s="52" t="s">
        <v>16</v>
      </c>
      <c r="C15" s="54" t="s">
        <v>31</v>
      </c>
      <c r="D15" s="55"/>
      <c r="E15" s="55"/>
      <c r="F15" s="55"/>
      <c r="G15" s="56"/>
      <c r="H15" s="57" t="s">
        <v>21</v>
      </c>
      <c r="I15" s="58"/>
      <c r="J15" s="58"/>
      <c r="K15" s="58"/>
      <c r="L15" s="59"/>
      <c r="M15" s="54" t="s">
        <v>9</v>
      </c>
      <c r="N15" s="55"/>
      <c r="O15" s="55"/>
      <c r="P15" s="55"/>
      <c r="Q15" s="56"/>
      <c r="S15" s="51"/>
      <c r="T15" s="51"/>
      <c r="U15" s="51"/>
      <c r="V15" s="51"/>
      <c r="W15" s="51"/>
    </row>
    <row r="16" spans="1:24" ht="51" x14ac:dyDescent="0.2">
      <c r="A16" s="53"/>
      <c r="B16" s="53"/>
      <c r="C16" s="26" t="s">
        <v>39</v>
      </c>
      <c r="D16" s="26" t="s">
        <v>40</v>
      </c>
      <c r="E16" s="26" t="s">
        <v>41</v>
      </c>
      <c r="F16" s="26" t="s">
        <v>42</v>
      </c>
      <c r="G16" s="26" t="s">
        <v>20</v>
      </c>
      <c r="H16" s="25" t="s">
        <v>39</v>
      </c>
      <c r="I16" s="25" t="s">
        <v>40</v>
      </c>
      <c r="J16" s="25" t="s">
        <v>41</v>
      </c>
      <c r="K16" s="25" t="s">
        <v>42</v>
      </c>
      <c r="L16" s="25" t="s">
        <v>20</v>
      </c>
      <c r="M16" s="26" t="s">
        <v>39</v>
      </c>
      <c r="N16" s="26" t="s">
        <v>40</v>
      </c>
      <c r="O16" s="26" t="s">
        <v>41</v>
      </c>
      <c r="P16" s="26" t="s">
        <v>42</v>
      </c>
      <c r="Q16" s="26" t="s">
        <v>20</v>
      </c>
      <c r="S16" s="25" t="s">
        <v>39</v>
      </c>
      <c r="T16" s="26" t="s">
        <v>40</v>
      </c>
      <c r="U16" s="26" t="s">
        <v>41</v>
      </c>
      <c r="V16" s="26" t="s">
        <v>42</v>
      </c>
      <c r="W16" s="26" t="s">
        <v>20</v>
      </c>
    </row>
    <row r="17" spans="1:23" ht="12.75" customHeight="1" x14ac:dyDescent="0.2">
      <c r="A17" s="60" t="s">
        <v>19</v>
      </c>
      <c r="B17" s="61"/>
      <c r="C17" s="49"/>
      <c r="D17" s="11">
        <f>AVERAGE(D18:D24)</f>
        <v>0.75223597157559419</v>
      </c>
      <c r="E17" s="11">
        <f>AVERAGE(E18:E24)</f>
        <v>0.24776402842440579</v>
      </c>
      <c r="F17" s="11">
        <f>AVERAGE(F18:F24)</f>
        <v>0</v>
      </c>
      <c r="G17" s="11">
        <f>AVERAGE(G18:G24)</f>
        <v>1</v>
      </c>
      <c r="H17" s="49"/>
      <c r="I17" s="11">
        <f>AVERAGE(I18:I24)</f>
        <v>0.73158173348390743</v>
      </c>
      <c r="J17" s="11">
        <f>AVERAGE(J18:J24)</f>
        <v>0.26841826651609263</v>
      </c>
      <c r="K17" s="11">
        <f>AVERAGE(K18:K24)</f>
        <v>2.2321428571428572E-2</v>
      </c>
      <c r="L17" s="11">
        <f>AVERAGE(L18:L24)</f>
        <v>0.9776785714285714</v>
      </c>
      <c r="M17" s="49"/>
      <c r="N17" s="11">
        <f t="shared" ref="N17:Q17" si="0">AVERAGE(N18:N24)</f>
        <v>0.79322630279464212</v>
      </c>
      <c r="O17" s="11">
        <f t="shared" si="0"/>
        <v>0.2067736972053579</v>
      </c>
      <c r="P17" s="11">
        <f t="shared" si="0"/>
        <v>8.1149584322332078E-3</v>
      </c>
      <c r="Q17" s="11">
        <f t="shared" si="0"/>
        <v>0.9918850415677668</v>
      </c>
      <c r="S17" s="16"/>
      <c r="T17" s="11">
        <f>AVERAGE(T18:T24)</f>
        <v>0.76327284174858367</v>
      </c>
      <c r="U17" s="11">
        <f>AVERAGE(U18:U24)</f>
        <v>0.23672715825141633</v>
      </c>
      <c r="V17" s="11">
        <f>AVERAGE(V18:V24)</f>
        <v>9.8298276917262832E-3</v>
      </c>
      <c r="W17" s="11">
        <f>AVERAGE(W18:W24)</f>
        <v>0.99017017230827364</v>
      </c>
    </row>
    <row r="18" spans="1:23" outlineLevel="1" x14ac:dyDescent="0.2">
      <c r="A18" s="5" t="s">
        <v>12</v>
      </c>
      <c r="B18" s="5" t="s">
        <v>1</v>
      </c>
      <c r="C18" s="13">
        <v>106</v>
      </c>
      <c r="D18" s="33">
        <v>0.86792452830188682</v>
      </c>
      <c r="E18" s="33">
        <v>0.13207547169811321</v>
      </c>
      <c r="F18" s="33">
        <v>0</v>
      </c>
      <c r="G18" s="33">
        <v>1</v>
      </c>
      <c r="H18" s="13">
        <v>88</v>
      </c>
      <c r="I18" s="33">
        <v>0.84090909090909094</v>
      </c>
      <c r="J18" s="33">
        <v>0.15909090909090909</v>
      </c>
      <c r="K18" s="33">
        <v>0</v>
      </c>
      <c r="L18" s="33">
        <v>1</v>
      </c>
      <c r="M18" s="13">
        <v>116</v>
      </c>
      <c r="N18" s="33">
        <v>0.93103448275862066</v>
      </c>
      <c r="O18" s="33">
        <v>6.8965517241379309E-2</v>
      </c>
      <c r="P18" s="33">
        <v>8.6206896551724137E-3</v>
      </c>
      <c r="Q18" s="33">
        <v>0.99137931034482762</v>
      </c>
      <c r="S18" s="30">
        <v>310</v>
      </c>
      <c r="T18" s="35">
        <v>0.88387096774193552</v>
      </c>
      <c r="U18" s="35">
        <v>0.11612903225806452</v>
      </c>
      <c r="V18" s="35">
        <v>3.2258064516129032E-3</v>
      </c>
      <c r="W18" s="35">
        <v>0.99677419354838714</v>
      </c>
    </row>
    <row r="19" spans="1:23" outlineLevel="1" x14ac:dyDescent="0.2">
      <c r="A19" s="5" t="s">
        <v>13</v>
      </c>
      <c r="B19" s="5" t="s">
        <v>3</v>
      </c>
      <c r="C19" s="13">
        <v>38</v>
      </c>
      <c r="D19" s="33">
        <v>1</v>
      </c>
      <c r="E19" s="33">
        <v>0</v>
      </c>
      <c r="F19" s="33">
        <v>0</v>
      </c>
      <c r="G19" s="33">
        <v>1</v>
      </c>
      <c r="H19" s="13">
        <v>32</v>
      </c>
      <c r="I19" s="33">
        <v>1</v>
      </c>
      <c r="J19" s="33">
        <v>0</v>
      </c>
      <c r="K19" s="33">
        <v>0</v>
      </c>
      <c r="L19" s="33">
        <v>1</v>
      </c>
      <c r="M19" s="13">
        <v>36</v>
      </c>
      <c r="N19" s="33">
        <v>1</v>
      </c>
      <c r="O19" s="33">
        <v>0</v>
      </c>
      <c r="P19" s="33">
        <v>0</v>
      </c>
      <c r="Q19" s="33">
        <v>1</v>
      </c>
      <c r="S19" s="30">
        <v>106</v>
      </c>
      <c r="T19" s="35">
        <v>1</v>
      </c>
      <c r="U19" s="35">
        <v>0</v>
      </c>
      <c r="V19" s="35">
        <v>0</v>
      </c>
      <c r="W19" s="35">
        <v>1</v>
      </c>
    </row>
    <row r="20" spans="1:23" outlineLevel="1" x14ac:dyDescent="0.2">
      <c r="A20" s="5" t="s">
        <v>14</v>
      </c>
      <c r="B20" s="5" t="s">
        <v>2</v>
      </c>
      <c r="C20" s="13">
        <v>88</v>
      </c>
      <c r="D20" s="33">
        <v>0.81818181818181812</v>
      </c>
      <c r="E20" s="33">
        <v>0.18181818181818182</v>
      </c>
      <c r="F20" s="33">
        <v>0</v>
      </c>
      <c r="G20" s="33">
        <v>1</v>
      </c>
      <c r="H20" s="13">
        <v>92</v>
      </c>
      <c r="I20" s="33">
        <v>0.92391304347826086</v>
      </c>
      <c r="J20" s="33">
        <v>7.6086956521739135E-2</v>
      </c>
      <c r="K20" s="33">
        <v>0</v>
      </c>
      <c r="L20" s="33">
        <v>1</v>
      </c>
      <c r="M20" s="13">
        <v>118</v>
      </c>
      <c r="N20" s="33">
        <v>0.86440677966101698</v>
      </c>
      <c r="O20" s="33">
        <v>0.13559322033898305</v>
      </c>
      <c r="P20" s="33">
        <v>3.3898305084745763E-2</v>
      </c>
      <c r="Q20" s="33">
        <v>0.96610169491525422</v>
      </c>
      <c r="S20" s="30">
        <v>298</v>
      </c>
      <c r="T20" s="35">
        <v>0.86912751677852351</v>
      </c>
      <c r="U20" s="35">
        <v>0.13087248322147652</v>
      </c>
      <c r="V20" s="35">
        <v>1.3422818791946308E-2</v>
      </c>
      <c r="W20" s="35">
        <v>0.98657718120805371</v>
      </c>
    </row>
    <row r="21" spans="1:23" outlineLevel="1" x14ac:dyDescent="0.2">
      <c r="A21" s="5" t="s">
        <v>15</v>
      </c>
      <c r="B21" s="5" t="s">
        <v>43</v>
      </c>
      <c r="C21" s="13">
        <v>44</v>
      </c>
      <c r="D21" s="33">
        <v>0.95454545454545459</v>
      </c>
      <c r="E21" s="33">
        <v>4.5454545454545456E-2</v>
      </c>
      <c r="F21" s="33">
        <v>0</v>
      </c>
      <c r="G21" s="33">
        <v>1</v>
      </c>
      <c r="H21" s="13">
        <v>32</v>
      </c>
      <c r="I21" s="33">
        <v>0.84375</v>
      </c>
      <c r="J21" s="33">
        <v>0.15625</v>
      </c>
      <c r="K21" s="33">
        <v>3.125E-2</v>
      </c>
      <c r="L21" s="33">
        <v>0.96875</v>
      </c>
      <c r="M21" s="13">
        <v>70</v>
      </c>
      <c r="N21" s="33">
        <v>0.95714285714285718</v>
      </c>
      <c r="O21" s="33">
        <v>4.2857142857142858E-2</v>
      </c>
      <c r="P21" s="33">
        <v>1.4285714285714285E-2</v>
      </c>
      <c r="Q21" s="33">
        <v>0.98571428571428577</v>
      </c>
      <c r="S21" s="30">
        <v>146</v>
      </c>
      <c r="T21" s="35">
        <v>0.93150684931506844</v>
      </c>
      <c r="U21" s="35">
        <v>6.8493150684931503E-2</v>
      </c>
      <c r="V21" s="35">
        <v>1.3698630136986301E-2</v>
      </c>
      <c r="W21" s="35">
        <v>0.98630136986301364</v>
      </c>
    </row>
    <row r="22" spans="1:23" outlineLevel="1" x14ac:dyDescent="0.2">
      <c r="A22" s="28" t="s">
        <v>68</v>
      </c>
      <c r="B22" s="5" t="s">
        <v>69</v>
      </c>
      <c r="C22" s="13">
        <v>16</v>
      </c>
      <c r="D22" s="33">
        <v>0.875</v>
      </c>
      <c r="E22" s="33">
        <v>0.125</v>
      </c>
      <c r="F22" s="33">
        <v>0</v>
      </c>
      <c r="G22" s="33">
        <v>1</v>
      </c>
      <c r="H22" s="13">
        <v>16</v>
      </c>
      <c r="I22" s="33">
        <v>0.4375</v>
      </c>
      <c r="J22" s="33">
        <v>0.5625</v>
      </c>
      <c r="K22" s="33">
        <v>0</v>
      </c>
      <c r="L22" s="33">
        <v>1</v>
      </c>
      <c r="M22" s="13">
        <v>18</v>
      </c>
      <c r="N22" s="33">
        <v>0.5</v>
      </c>
      <c r="O22" s="33">
        <v>0.5</v>
      </c>
      <c r="P22" s="33">
        <v>0</v>
      </c>
      <c r="Q22" s="33">
        <v>1</v>
      </c>
      <c r="S22" s="30">
        <v>50</v>
      </c>
      <c r="T22" s="35">
        <v>0.6</v>
      </c>
      <c r="U22" s="35">
        <v>0.4</v>
      </c>
      <c r="V22" s="35">
        <v>0</v>
      </c>
      <c r="W22" s="35">
        <v>1</v>
      </c>
    </row>
    <row r="23" spans="1:23" outlineLevel="1" x14ac:dyDescent="0.2">
      <c r="A23" s="41" t="s">
        <v>64</v>
      </c>
      <c r="B23" s="5" t="s">
        <v>65</v>
      </c>
      <c r="C23" s="13">
        <v>16</v>
      </c>
      <c r="D23" s="33">
        <v>0.5</v>
      </c>
      <c r="E23" s="33">
        <v>0.5</v>
      </c>
      <c r="F23" s="33">
        <v>0</v>
      </c>
      <c r="G23" s="33">
        <v>1</v>
      </c>
      <c r="H23" s="13">
        <v>20</v>
      </c>
      <c r="I23" s="33">
        <v>0.44999999999999996</v>
      </c>
      <c r="J23" s="33">
        <v>0.55000000000000004</v>
      </c>
      <c r="K23" s="33">
        <v>0</v>
      </c>
      <c r="L23" s="33">
        <v>1</v>
      </c>
      <c r="M23" s="13">
        <v>18</v>
      </c>
      <c r="N23" s="33">
        <v>0.5</v>
      </c>
      <c r="O23" s="33">
        <v>0.5</v>
      </c>
      <c r="P23" s="33">
        <v>0</v>
      </c>
      <c r="Q23" s="33">
        <v>1</v>
      </c>
      <c r="S23" s="30">
        <v>54</v>
      </c>
      <c r="T23" s="35">
        <v>0.48148148148148151</v>
      </c>
      <c r="U23" s="35">
        <v>0.51851851851851849</v>
      </c>
      <c r="V23" s="35">
        <v>0</v>
      </c>
      <c r="W23" s="35">
        <v>1</v>
      </c>
    </row>
    <row r="24" spans="1:23" outlineLevel="1" x14ac:dyDescent="0.2">
      <c r="A24" s="41" t="s">
        <v>66</v>
      </c>
      <c r="B24" s="5" t="s">
        <v>67</v>
      </c>
      <c r="C24" s="13">
        <v>8</v>
      </c>
      <c r="D24" s="33">
        <v>0.25</v>
      </c>
      <c r="E24" s="33">
        <v>0.75</v>
      </c>
      <c r="F24" s="33">
        <v>0</v>
      </c>
      <c r="G24" s="33">
        <v>1</v>
      </c>
      <c r="H24" s="13">
        <v>8</v>
      </c>
      <c r="I24" s="33">
        <v>0.625</v>
      </c>
      <c r="J24" s="33">
        <v>0.375</v>
      </c>
      <c r="K24" s="33">
        <v>0.125</v>
      </c>
      <c r="L24" s="33">
        <v>0.875</v>
      </c>
      <c r="M24" s="13">
        <v>10</v>
      </c>
      <c r="N24" s="33">
        <v>0.8</v>
      </c>
      <c r="O24" s="33">
        <v>0.2</v>
      </c>
      <c r="P24" s="33">
        <v>0</v>
      </c>
      <c r="Q24" s="33">
        <v>1</v>
      </c>
      <c r="S24" s="30">
        <v>26</v>
      </c>
      <c r="T24" s="35">
        <v>0.57692307692307687</v>
      </c>
      <c r="U24" s="35">
        <v>0.42307692307692307</v>
      </c>
      <c r="V24" s="35">
        <v>3.8461538461538464E-2</v>
      </c>
      <c r="W24" s="35">
        <v>0.96153846153846156</v>
      </c>
    </row>
    <row r="25" spans="1:23" x14ac:dyDescent="0.2">
      <c r="A25" s="2"/>
      <c r="B25" s="14"/>
      <c r="C25" s="14"/>
      <c r="D25" s="15"/>
      <c r="E25" s="15"/>
      <c r="F25" s="15"/>
      <c r="G25" s="15"/>
      <c r="H25" s="10"/>
      <c r="I25" s="10"/>
      <c r="J25" s="10"/>
      <c r="K25" s="15"/>
      <c r="L25" s="10"/>
      <c r="M25" s="10"/>
      <c r="N25" s="10"/>
      <c r="O25" s="10"/>
      <c r="P25" s="10"/>
      <c r="Q25" s="10"/>
    </row>
    <row r="26" spans="1:23" x14ac:dyDescent="0.2">
      <c r="B26" s="40"/>
      <c r="C26" s="12"/>
    </row>
    <row r="28" spans="1:23" x14ac:dyDescent="0.2">
      <c r="B28" s="12"/>
    </row>
  </sheetData>
  <mergeCells count="14">
    <mergeCell ref="A17:B17"/>
    <mergeCell ref="A11:B11"/>
    <mergeCell ref="S14:W15"/>
    <mergeCell ref="A15:A16"/>
    <mergeCell ref="B15:B16"/>
    <mergeCell ref="C15:G15"/>
    <mergeCell ref="H15:L15"/>
    <mergeCell ref="M15:Q15"/>
    <mergeCell ref="S6:W7"/>
    <mergeCell ref="A7:A8"/>
    <mergeCell ref="B7:B8"/>
    <mergeCell ref="C7:G7"/>
    <mergeCell ref="H7:L7"/>
    <mergeCell ref="M7:Q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8"/>
  <sheetViews>
    <sheetView zoomScale="85" zoomScaleNormal="85" workbookViewId="0">
      <selection activeCell="R3" sqref="R3"/>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6</v>
      </c>
      <c r="B1" s="6"/>
      <c r="C1" s="6"/>
      <c r="D1" s="6"/>
      <c r="G1" s="4">
        <v>2018</v>
      </c>
    </row>
    <row r="2" spans="1:13" x14ac:dyDescent="0.2">
      <c r="A2" s="8" t="s">
        <v>17</v>
      </c>
      <c r="B2" s="6"/>
      <c r="C2" s="6"/>
      <c r="D2" s="6"/>
    </row>
    <row r="3" spans="1:13" x14ac:dyDescent="0.2">
      <c r="A3" s="18" t="str">
        <f>+PUNTUALIDAD!A3</f>
        <v>AEROPUERTO DE COZUMEL</v>
      </c>
      <c r="B3" s="18"/>
      <c r="C3" s="18"/>
      <c r="D3" s="18"/>
    </row>
    <row r="6" spans="1:13" ht="25.5" x14ac:dyDescent="0.2">
      <c r="A6" s="27" t="s">
        <v>35</v>
      </c>
      <c r="B6" s="44" t="s">
        <v>31</v>
      </c>
      <c r="C6" s="44" t="s">
        <v>21</v>
      </c>
      <c r="D6" s="44" t="s">
        <v>9</v>
      </c>
      <c r="E6" s="44" t="s">
        <v>22</v>
      </c>
      <c r="F6" s="44" t="s">
        <v>23</v>
      </c>
      <c r="G6" s="44" t="s">
        <v>24</v>
      </c>
      <c r="H6" s="44" t="s">
        <v>25</v>
      </c>
      <c r="I6" s="44" t="s">
        <v>26</v>
      </c>
      <c r="J6" s="44" t="s">
        <v>27</v>
      </c>
      <c r="K6" s="44" t="s">
        <v>28</v>
      </c>
      <c r="L6" s="44" t="s">
        <v>29</v>
      </c>
      <c r="M6" s="44" t="s">
        <v>30</v>
      </c>
    </row>
    <row r="7" spans="1:13" x14ac:dyDescent="0.2">
      <c r="A7" s="19" t="s">
        <v>32</v>
      </c>
      <c r="B7" s="31">
        <f>+PUNTUALIDAD!G11</f>
        <v>1</v>
      </c>
      <c r="C7" s="31">
        <f>+PUNTUALIDAD!L11</f>
        <v>1</v>
      </c>
      <c r="D7" s="31">
        <f>+PUNTUALIDAD!Q11</f>
        <v>1</v>
      </c>
      <c r="E7" s="31"/>
      <c r="F7" s="31"/>
      <c r="G7" s="31"/>
      <c r="H7" s="31"/>
      <c r="I7" s="31"/>
      <c r="J7" s="31"/>
      <c r="K7" s="31"/>
      <c r="L7" s="31"/>
      <c r="M7" s="31"/>
    </row>
    <row r="8" spans="1:13" x14ac:dyDescent="0.2">
      <c r="A8" s="19" t="s">
        <v>33</v>
      </c>
      <c r="B8" s="31">
        <f>+PUNTUALIDAD!G17</f>
        <v>1</v>
      </c>
      <c r="C8" s="31">
        <f>+PUNTUALIDAD!L17</f>
        <v>0.9776785714285714</v>
      </c>
      <c r="D8" s="31">
        <f>+PUNTUALIDAD!Q17</f>
        <v>0.9918850415677668</v>
      </c>
      <c r="E8" s="31"/>
      <c r="F8" s="31"/>
      <c r="G8" s="31"/>
      <c r="H8" s="31"/>
      <c r="I8" s="31"/>
      <c r="J8" s="31"/>
      <c r="K8" s="31"/>
      <c r="L8" s="31"/>
      <c r="M8" s="31"/>
    </row>
    <row r="12" spans="1:13" x14ac:dyDescent="0.2">
      <c r="A12" s="21"/>
      <c r="B12" s="22"/>
      <c r="C12" s="22"/>
      <c r="D12" s="22"/>
      <c r="E12" s="22"/>
      <c r="F12" s="22"/>
      <c r="G12" s="22"/>
      <c r="H12" s="22"/>
      <c r="I12" s="22"/>
      <c r="J12" s="22"/>
      <c r="K12" s="22"/>
      <c r="L12" s="22"/>
      <c r="M12" s="22"/>
    </row>
    <row r="13" spans="1:13" ht="25.5" x14ac:dyDescent="0.2">
      <c r="A13" s="27" t="s">
        <v>63</v>
      </c>
      <c r="B13" s="44" t="s">
        <v>31</v>
      </c>
      <c r="C13" s="44" t="s">
        <v>21</v>
      </c>
      <c r="D13" s="44" t="s">
        <v>9</v>
      </c>
      <c r="E13" s="44" t="s">
        <v>22</v>
      </c>
      <c r="F13" s="44" t="s">
        <v>23</v>
      </c>
      <c r="G13" s="44" t="s">
        <v>24</v>
      </c>
      <c r="H13" s="44" t="s">
        <v>25</v>
      </c>
      <c r="I13" s="44" t="s">
        <v>26</v>
      </c>
      <c r="J13" s="44" t="s">
        <v>27</v>
      </c>
      <c r="K13" s="44" t="s">
        <v>28</v>
      </c>
      <c r="L13" s="44" t="s">
        <v>29</v>
      </c>
      <c r="M13" s="44" t="s">
        <v>30</v>
      </c>
    </row>
    <row r="14" spans="1:13" x14ac:dyDescent="0.2">
      <c r="A14" s="19" t="s">
        <v>32</v>
      </c>
      <c r="B14" s="20">
        <f>+PUNTUALIDAD!D11</f>
        <v>0.8214285714285714</v>
      </c>
      <c r="C14" s="20">
        <f>+PUNTUALIDAD!I11</f>
        <v>0.9375</v>
      </c>
      <c r="D14" s="20">
        <f>+PUNTUALIDAD!N11</f>
        <v>0.8796791443850267</v>
      </c>
      <c r="E14" s="20"/>
      <c r="F14" s="20"/>
      <c r="G14" s="20"/>
      <c r="H14" s="20"/>
      <c r="I14" s="20"/>
      <c r="J14" s="20"/>
      <c r="K14" s="20"/>
      <c r="L14" s="20"/>
      <c r="M14" s="20"/>
    </row>
    <row r="15" spans="1:13" x14ac:dyDescent="0.2">
      <c r="A15" s="19" t="s">
        <v>33</v>
      </c>
      <c r="B15" s="20">
        <f>+PUNTUALIDAD!D17</f>
        <v>0.75223597157559419</v>
      </c>
      <c r="C15" s="20">
        <f>+PUNTUALIDAD!I17</f>
        <v>0.73158173348390743</v>
      </c>
      <c r="D15" s="20">
        <f>+PUNTUALIDAD!N17</f>
        <v>0.79322630279464212</v>
      </c>
      <c r="E15" s="20"/>
      <c r="F15" s="20"/>
      <c r="G15" s="20"/>
      <c r="H15" s="20"/>
      <c r="I15" s="20"/>
      <c r="J15" s="20"/>
      <c r="K15" s="20"/>
      <c r="L15" s="20"/>
      <c r="M15" s="20"/>
    </row>
    <row r="43" spans="14:14" x14ac:dyDescent="0.2">
      <c r="N43" s="24"/>
    </row>
    <row r="44" spans="14:14" x14ac:dyDescent="0.2">
      <c r="N44" s="24"/>
    </row>
    <row r="45" spans="14:14" x14ac:dyDescent="0.2">
      <c r="N45" s="24"/>
    </row>
    <row r="46" spans="14:14" x14ac:dyDescent="0.2">
      <c r="N46" s="24"/>
    </row>
    <row r="47" spans="14:14" x14ac:dyDescent="0.2">
      <c r="N47" s="24"/>
    </row>
    <row r="48" spans="14:14" ht="12.75" customHeight="1" x14ac:dyDescent="0.2">
      <c r="N48" s="24"/>
    </row>
    <row r="49" spans="1:14" ht="38.25" x14ac:dyDescent="0.2">
      <c r="J49" s="52" t="s">
        <v>34</v>
      </c>
      <c r="K49" s="52"/>
      <c r="L49" s="26" t="s">
        <v>101</v>
      </c>
      <c r="M49" s="26" t="s">
        <v>36</v>
      </c>
      <c r="N49" s="24"/>
    </row>
    <row r="50" spans="1:14" x14ac:dyDescent="0.2">
      <c r="J50" s="42" t="s">
        <v>76</v>
      </c>
      <c r="K50" s="29"/>
      <c r="L50" s="23">
        <v>1</v>
      </c>
      <c r="M50" s="23">
        <v>0.77118644067796605</v>
      </c>
      <c r="N50" s="24"/>
    </row>
    <row r="51" spans="1:14" x14ac:dyDescent="0.2">
      <c r="J51" s="42" t="s">
        <v>77</v>
      </c>
      <c r="K51" s="29"/>
      <c r="L51" s="23">
        <v>1</v>
      </c>
      <c r="M51" s="23">
        <v>0.98</v>
      </c>
      <c r="N51" s="24"/>
    </row>
    <row r="54" spans="1:14" x14ac:dyDescent="0.2">
      <c r="A54" s="5"/>
      <c r="B54" s="17"/>
    </row>
    <row r="55" spans="1:14" x14ac:dyDescent="0.2">
      <c r="B55" s="17"/>
    </row>
    <row r="56" spans="1:14" x14ac:dyDescent="0.2">
      <c r="B56" s="17"/>
    </row>
    <row r="57" spans="1:14" x14ac:dyDescent="0.2">
      <c r="B57" s="17"/>
    </row>
    <row r="58" spans="1:14" x14ac:dyDescent="0.2">
      <c r="B58" s="17"/>
    </row>
    <row r="59" spans="1:14" x14ac:dyDescent="0.2">
      <c r="B59" s="17"/>
    </row>
    <row r="60" spans="1:14" x14ac:dyDescent="0.2">
      <c r="B60" s="17"/>
    </row>
    <row r="64" spans="1:14" ht="38.25" x14ac:dyDescent="0.2">
      <c r="J64" s="46" t="s">
        <v>34</v>
      </c>
      <c r="K64" s="47"/>
      <c r="L64" s="26" t="str">
        <f>+L49</f>
        <v>Índice de puntualidad
(Ene-Mar)</v>
      </c>
      <c r="M64" s="26" t="s">
        <v>36</v>
      </c>
    </row>
    <row r="65" spans="2:13" x14ac:dyDescent="0.2">
      <c r="J65" s="42" t="s">
        <v>1</v>
      </c>
      <c r="K65" s="29"/>
      <c r="L65" s="23">
        <v>0.99677419354838714</v>
      </c>
      <c r="M65" s="23">
        <v>0.88387096774193552</v>
      </c>
    </row>
    <row r="66" spans="2:13" ht="12.75" customHeight="1" x14ac:dyDescent="0.2">
      <c r="J66" s="42" t="s">
        <v>3</v>
      </c>
      <c r="K66" s="29"/>
      <c r="L66" s="23">
        <v>1</v>
      </c>
      <c r="M66" s="23">
        <v>1</v>
      </c>
    </row>
    <row r="67" spans="2:13" x14ac:dyDescent="0.2">
      <c r="J67" s="42" t="s">
        <v>2</v>
      </c>
      <c r="K67" s="29"/>
      <c r="L67" s="23">
        <v>0.98657718120805371</v>
      </c>
      <c r="M67" s="23">
        <v>0.86912751677852351</v>
      </c>
    </row>
    <row r="68" spans="2:13" x14ac:dyDescent="0.2">
      <c r="B68" s="17"/>
      <c r="J68" s="42" t="s">
        <v>43</v>
      </c>
      <c r="K68" s="29"/>
      <c r="L68" s="23">
        <v>0.98630136986301364</v>
      </c>
      <c r="M68" s="23">
        <v>0.93150684931506844</v>
      </c>
    </row>
    <row r="69" spans="2:13" x14ac:dyDescent="0.2">
      <c r="J69" s="42" t="s">
        <v>78</v>
      </c>
      <c r="K69" s="29"/>
      <c r="L69" s="23">
        <v>1</v>
      </c>
      <c r="M69" s="23">
        <v>0.6</v>
      </c>
    </row>
    <row r="70" spans="2:13" x14ac:dyDescent="0.2">
      <c r="J70" s="42" t="s">
        <v>79</v>
      </c>
      <c r="K70" s="29"/>
      <c r="L70" s="23">
        <v>1</v>
      </c>
      <c r="M70" s="23">
        <v>0.48148148148148151</v>
      </c>
    </row>
    <row r="71" spans="2:13" x14ac:dyDescent="0.2">
      <c r="J71" s="42" t="s">
        <v>80</v>
      </c>
      <c r="K71" s="29"/>
      <c r="L71" s="23">
        <v>0.96153846153846156</v>
      </c>
      <c r="M71" s="23">
        <v>0.57692307692307687</v>
      </c>
    </row>
    <row r="78" spans="2:13" x14ac:dyDescent="0.2">
      <c r="B78" s="17"/>
    </row>
  </sheetData>
  <mergeCells count="1">
    <mergeCell ref="J49:K4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F9" sqref="F9"/>
    </sheetView>
  </sheetViews>
  <sheetFormatPr baseColWidth="10" defaultRowHeight="15" x14ac:dyDescent="0.25"/>
  <cols>
    <col min="1" max="1" width="33.85546875" bestFit="1" customWidth="1"/>
    <col min="4" max="4" width="35.42578125" style="62" customWidth="1"/>
    <col min="5" max="5" width="13.5703125" style="62" bestFit="1" customWidth="1"/>
    <col min="6" max="6" width="24.85546875" customWidth="1"/>
    <col min="7" max="16384" width="11.42578125" style="62"/>
  </cols>
  <sheetData>
    <row r="2" spans="4:7" x14ac:dyDescent="0.25">
      <c r="D2" s="63" t="s">
        <v>104</v>
      </c>
      <c r="E2" s="64" t="s">
        <v>103</v>
      </c>
    </row>
    <row r="3" spans="4:7" x14ac:dyDescent="0.25">
      <c r="D3" s="65" t="s">
        <v>105</v>
      </c>
      <c r="E3" s="66">
        <v>1035</v>
      </c>
    </row>
    <row r="4" spans="4:7" x14ac:dyDescent="0.25">
      <c r="D4" s="65" t="s">
        <v>129</v>
      </c>
      <c r="E4" s="66">
        <v>8</v>
      </c>
      <c r="G4" s="67"/>
    </row>
    <row r="5" spans="4:7" x14ac:dyDescent="0.25">
      <c r="D5" s="65" t="s">
        <v>130</v>
      </c>
      <c r="E5" s="66">
        <v>165</v>
      </c>
      <c r="G5" s="69"/>
    </row>
    <row r="6" spans="4:7" x14ac:dyDescent="0.25">
      <c r="D6"/>
      <c r="E6"/>
      <c r="G6" s="69"/>
    </row>
    <row r="7" spans="4:7" x14ac:dyDescent="0.25">
      <c r="D7"/>
      <c r="E7"/>
      <c r="G7" s="69"/>
    </row>
    <row r="8" spans="4:7" x14ac:dyDescent="0.25">
      <c r="D8"/>
      <c r="E8"/>
      <c r="G8" s="69"/>
    </row>
    <row r="9" spans="4:7" x14ac:dyDescent="0.25">
      <c r="D9"/>
      <c r="E9"/>
      <c r="G9" s="69"/>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1"/>
  <sheetViews>
    <sheetView zoomScale="85" zoomScaleNormal="85" workbookViewId="0">
      <pane xSplit="1" ySplit="5" topLeftCell="B6" activePane="bottomRight" state="frozen"/>
      <selection activeCell="A9" activeCellId="1" sqref="N9:N10 A9:A10"/>
      <selection pane="topRight" activeCell="A9" activeCellId="1" sqref="N9:N10 A9:A10"/>
      <selection pane="bottomLeft" activeCell="A9" activeCellId="1" sqref="N9:N10 A9:A10"/>
      <selection pane="bottomRight" activeCell="H18" sqref="H18"/>
    </sheetView>
  </sheetViews>
  <sheetFormatPr baseColWidth="10" defaultRowHeight="15" x14ac:dyDescent="0.25"/>
  <cols>
    <col min="1" max="1" width="35.140625" style="62" bestFit="1" customWidth="1"/>
    <col min="2" max="3" width="12.28515625" style="62" customWidth="1"/>
    <col min="4" max="4" width="12.5703125" style="62" customWidth="1"/>
    <col min="5" max="5" width="12.140625" style="62" customWidth="1"/>
    <col min="6" max="6" width="12.85546875" style="62" customWidth="1"/>
    <col min="7" max="7" width="12" style="62" customWidth="1"/>
    <col min="8" max="8" width="11.42578125" style="62" customWidth="1"/>
    <col min="9" max="9" width="12.42578125" style="62" customWidth="1"/>
    <col min="10" max="10" width="12.28515625" style="62" customWidth="1"/>
    <col min="11" max="11" width="12" style="62" customWidth="1"/>
    <col min="12" max="12" width="12.5703125" style="62" customWidth="1"/>
    <col min="13" max="13" width="12.28515625" style="62" customWidth="1"/>
    <col min="17" max="16384" width="11.42578125" style="62"/>
  </cols>
  <sheetData>
    <row r="1" spans="1:13" x14ac:dyDescent="0.25">
      <c r="A1"/>
      <c r="E1" s="70" t="s">
        <v>108</v>
      </c>
    </row>
    <row r="2" spans="1:13" x14ac:dyDescent="0.25">
      <c r="A2" s="62" t="s">
        <v>109</v>
      </c>
      <c r="B2" s="62" t="s">
        <v>110</v>
      </c>
    </row>
    <row r="3" spans="1:13" x14ac:dyDescent="0.25">
      <c r="A3" s="62" t="s">
        <v>111</v>
      </c>
      <c r="B3" s="62" t="s">
        <v>110</v>
      </c>
    </row>
    <row r="5" spans="1:13" x14ac:dyDescent="0.25">
      <c r="A5" s="62" t="s">
        <v>112</v>
      </c>
      <c r="B5" s="62" t="s">
        <v>113</v>
      </c>
      <c r="C5" s="62" t="s">
        <v>114</v>
      </c>
      <c r="D5" s="62" t="s">
        <v>115</v>
      </c>
      <c r="E5" s="62" t="s">
        <v>116</v>
      </c>
      <c r="F5" s="62" t="s">
        <v>117</v>
      </c>
      <c r="G5" s="62" t="s">
        <v>118</v>
      </c>
      <c r="H5" s="62" t="s">
        <v>119</v>
      </c>
      <c r="I5" s="62" t="s">
        <v>120</v>
      </c>
      <c r="J5" s="62" t="s">
        <v>121</v>
      </c>
      <c r="K5" s="62" t="s">
        <v>122</v>
      </c>
      <c r="L5" s="62" t="s">
        <v>123</v>
      </c>
      <c r="M5" s="62" t="s">
        <v>124</v>
      </c>
    </row>
    <row r="6" spans="1:13" x14ac:dyDescent="0.25">
      <c r="A6" s="71" t="s">
        <v>125</v>
      </c>
      <c r="B6" s="72">
        <v>0</v>
      </c>
      <c r="C6" s="72">
        <v>2</v>
      </c>
      <c r="D6" s="72">
        <v>6</v>
      </c>
      <c r="E6" s="72">
        <v>0</v>
      </c>
      <c r="F6" s="72">
        <v>0</v>
      </c>
      <c r="G6" s="72">
        <v>0</v>
      </c>
      <c r="H6" s="72">
        <v>0</v>
      </c>
      <c r="I6" s="72">
        <v>0</v>
      </c>
      <c r="J6" s="72">
        <v>0</v>
      </c>
      <c r="K6" s="72">
        <v>0</v>
      </c>
      <c r="L6" s="72">
        <v>0</v>
      </c>
      <c r="M6" s="72">
        <v>0</v>
      </c>
    </row>
    <row r="7" spans="1:13" x14ac:dyDescent="0.25">
      <c r="A7" s="77" t="s">
        <v>126</v>
      </c>
      <c r="B7" s="72">
        <v>0</v>
      </c>
      <c r="C7" s="72">
        <v>1</v>
      </c>
      <c r="D7" s="72">
        <v>6</v>
      </c>
      <c r="E7" s="72">
        <v>0</v>
      </c>
      <c r="F7" s="72">
        <v>0</v>
      </c>
      <c r="G7" s="72">
        <v>0</v>
      </c>
      <c r="H7" s="72">
        <v>0</v>
      </c>
      <c r="I7" s="72">
        <v>0</v>
      </c>
      <c r="J7" s="72">
        <v>0</v>
      </c>
      <c r="K7" s="72">
        <v>0</v>
      </c>
      <c r="L7" s="72">
        <v>0</v>
      </c>
      <c r="M7" s="72">
        <v>0</v>
      </c>
    </row>
    <row r="8" spans="1:13" x14ac:dyDescent="0.25">
      <c r="A8" s="77" t="s">
        <v>127</v>
      </c>
      <c r="B8" s="72">
        <v>0</v>
      </c>
      <c r="C8" s="72">
        <v>1</v>
      </c>
      <c r="D8" s="72">
        <v>0</v>
      </c>
      <c r="E8" s="72">
        <v>0</v>
      </c>
      <c r="F8" s="72">
        <v>0</v>
      </c>
      <c r="G8" s="72">
        <v>0</v>
      </c>
      <c r="H8" s="72">
        <v>0</v>
      </c>
      <c r="I8" s="72">
        <v>0</v>
      </c>
      <c r="J8" s="72">
        <v>0</v>
      </c>
      <c r="K8" s="72">
        <v>0</v>
      </c>
      <c r="L8" s="72">
        <v>0</v>
      </c>
      <c r="M8" s="72">
        <v>0</v>
      </c>
    </row>
    <row r="9" spans="1:13" x14ac:dyDescent="0.25">
      <c r="A9" s="73" t="s">
        <v>106</v>
      </c>
      <c r="B9" s="74">
        <v>63</v>
      </c>
      <c r="C9" s="74">
        <v>51</v>
      </c>
      <c r="D9" s="74">
        <v>51</v>
      </c>
      <c r="E9" s="74">
        <v>0</v>
      </c>
      <c r="F9" s="74">
        <v>0</v>
      </c>
      <c r="G9" s="74">
        <v>0</v>
      </c>
      <c r="H9" s="74">
        <v>0</v>
      </c>
      <c r="I9" s="74">
        <v>0</v>
      </c>
      <c r="J9" s="74">
        <v>0</v>
      </c>
      <c r="K9" s="74">
        <v>0</v>
      </c>
      <c r="L9" s="74">
        <v>0</v>
      </c>
      <c r="M9" s="74">
        <v>0</v>
      </c>
    </row>
    <row r="10" spans="1:13" x14ac:dyDescent="0.25">
      <c r="A10" s="76" t="s">
        <v>107</v>
      </c>
      <c r="B10" s="74">
        <v>63</v>
      </c>
      <c r="C10" s="74">
        <v>51</v>
      </c>
      <c r="D10" s="74">
        <v>51</v>
      </c>
      <c r="E10" s="74">
        <v>0</v>
      </c>
      <c r="F10" s="74">
        <v>0</v>
      </c>
      <c r="G10" s="74">
        <v>0</v>
      </c>
      <c r="H10" s="74">
        <v>0</v>
      </c>
      <c r="I10" s="74">
        <v>0</v>
      </c>
      <c r="J10" s="74">
        <v>0</v>
      </c>
      <c r="K10" s="74">
        <v>0</v>
      </c>
      <c r="L10" s="74">
        <v>0</v>
      </c>
      <c r="M10" s="74">
        <v>0</v>
      </c>
    </row>
    <row r="11" spans="1:13" x14ac:dyDescent="0.25">
      <c r="A11" s="75" t="s">
        <v>128</v>
      </c>
      <c r="B11" s="68">
        <v>63</v>
      </c>
      <c r="C11" s="68">
        <v>53</v>
      </c>
      <c r="D11" s="68">
        <v>57</v>
      </c>
      <c r="E11" s="68">
        <v>0</v>
      </c>
      <c r="F11" s="68">
        <v>0</v>
      </c>
      <c r="G11" s="68">
        <v>0</v>
      </c>
      <c r="H11" s="68">
        <v>0</v>
      </c>
      <c r="I11" s="68">
        <v>0</v>
      </c>
      <c r="J11" s="68">
        <v>0</v>
      </c>
      <c r="K11" s="68">
        <v>0</v>
      </c>
      <c r="L11" s="68">
        <v>0</v>
      </c>
      <c r="M11" s="68">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9" customFormat="1" x14ac:dyDescent="0.2"/>
    <row r="4" spans="2:3" s="39" customFormat="1" x14ac:dyDescent="0.2">
      <c r="B4" s="36" t="s">
        <v>81</v>
      </c>
      <c r="C4" s="37" t="s">
        <v>70</v>
      </c>
    </row>
    <row r="5" spans="2:3" s="39" customFormat="1" ht="37.5" customHeight="1" x14ac:dyDescent="0.2">
      <c r="B5" s="38" t="s">
        <v>44</v>
      </c>
      <c r="C5" s="38" t="s">
        <v>71</v>
      </c>
    </row>
    <row r="6" spans="2:3" s="39" customFormat="1" x14ac:dyDescent="0.2">
      <c r="B6" s="38" t="s">
        <v>82</v>
      </c>
      <c r="C6" s="38" t="s">
        <v>83</v>
      </c>
    </row>
    <row r="7" spans="2:3" s="39" customFormat="1" x14ac:dyDescent="0.2">
      <c r="B7" s="38" t="s">
        <v>45</v>
      </c>
      <c r="C7" s="38" t="s">
        <v>84</v>
      </c>
    </row>
    <row r="8" spans="2:3" s="39" customFormat="1" ht="38.25" x14ac:dyDescent="0.2">
      <c r="B8" s="38" t="s">
        <v>46</v>
      </c>
      <c r="C8" s="38" t="s">
        <v>75</v>
      </c>
    </row>
    <row r="9" spans="2:3" s="39" customFormat="1" x14ac:dyDescent="0.2">
      <c r="B9" s="38" t="s">
        <v>47</v>
      </c>
      <c r="C9" s="38" t="s">
        <v>85</v>
      </c>
    </row>
    <row r="10" spans="2:3" s="39" customFormat="1" ht="25.5" x14ac:dyDescent="0.2">
      <c r="B10" s="38" t="s">
        <v>48</v>
      </c>
      <c r="C10" s="38" t="s">
        <v>86</v>
      </c>
    </row>
    <row r="11" spans="2:3" s="39" customFormat="1" x14ac:dyDescent="0.2">
      <c r="B11" s="38" t="s">
        <v>49</v>
      </c>
      <c r="C11" s="38" t="s">
        <v>87</v>
      </c>
    </row>
    <row r="12" spans="2:3" s="39" customFormat="1" x14ac:dyDescent="0.2">
      <c r="B12" s="38" t="s">
        <v>50</v>
      </c>
      <c r="C12" s="38" t="s">
        <v>88</v>
      </c>
    </row>
    <row r="13" spans="2:3" s="39" customFormat="1" ht="25.5" x14ac:dyDescent="0.2">
      <c r="B13" s="38" t="s">
        <v>52</v>
      </c>
      <c r="C13" s="38" t="s">
        <v>89</v>
      </c>
    </row>
    <row r="14" spans="2:3" s="39" customFormat="1" ht="25.5" x14ac:dyDescent="0.2">
      <c r="B14" s="38" t="s">
        <v>51</v>
      </c>
      <c r="C14" s="38" t="s">
        <v>90</v>
      </c>
    </row>
    <row r="15" spans="2:3" s="39" customFormat="1" ht="38.25" x14ac:dyDescent="0.2">
      <c r="B15" s="38" t="s">
        <v>53</v>
      </c>
      <c r="C15" s="38" t="s">
        <v>91</v>
      </c>
    </row>
    <row r="16" spans="2:3" s="39" customFormat="1" ht="25.5" x14ac:dyDescent="0.2">
      <c r="B16" s="38" t="s">
        <v>54</v>
      </c>
      <c r="C16" s="38" t="s">
        <v>72</v>
      </c>
    </row>
    <row r="17" spans="2:3" s="39" customFormat="1" ht="25.5" x14ac:dyDescent="0.2">
      <c r="B17" s="38" t="s">
        <v>55</v>
      </c>
      <c r="C17" s="38" t="s">
        <v>92</v>
      </c>
    </row>
    <row r="18" spans="2:3" s="39" customFormat="1" ht="25.5" x14ac:dyDescent="0.2">
      <c r="B18" s="38" t="s">
        <v>56</v>
      </c>
      <c r="C18" s="38" t="s">
        <v>73</v>
      </c>
    </row>
    <row r="19" spans="2:3" s="39" customFormat="1" x14ac:dyDescent="0.2">
      <c r="B19" s="38" t="s">
        <v>57</v>
      </c>
      <c r="C19" s="38" t="s">
        <v>74</v>
      </c>
    </row>
    <row r="20" spans="2:3" s="39" customFormat="1" ht="51" x14ac:dyDescent="0.2">
      <c r="B20" s="38" t="s">
        <v>58</v>
      </c>
      <c r="C20" s="38" t="s">
        <v>93</v>
      </c>
    </row>
    <row r="21" spans="2:3" s="39" customFormat="1" x14ac:dyDescent="0.2">
      <c r="B21" s="38" t="s">
        <v>94</v>
      </c>
      <c r="C21" s="38" t="s">
        <v>95</v>
      </c>
    </row>
    <row r="22" spans="2:3" s="39" customFormat="1" x14ac:dyDescent="0.2">
      <c r="B22" s="38" t="s">
        <v>59</v>
      </c>
      <c r="C22" s="38" t="s">
        <v>96</v>
      </c>
    </row>
    <row r="23" spans="2:3" s="39" customFormat="1" ht="51" x14ac:dyDescent="0.2">
      <c r="B23" s="38" t="s">
        <v>60</v>
      </c>
      <c r="C23" s="38" t="s">
        <v>97</v>
      </c>
    </row>
    <row r="24" spans="2:3" s="39" customFormat="1" x14ac:dyDescent="0.2">
      <c r="B24" s="38" t="s">
        <v>61</v>
      </c>
      <c r="C24" s="38" t="s">
        <v>98</v>
      </c>
    </row>
    <row r="25" spans="2:3" s="39" customFormat="1" x14ac:dyDescent="0.2">
      <c r="B25"/>
      <c r="C25"/>
    </row>
    <row r="26" spans="2:3" s="3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2018-06-07T00:24:58Z</dcterms:modified>
</cp:coreProperties>
</file>