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defaultThemeVersion="124226"/>
  <mc:AlternateContent xmlns:mc="http://schemas.openxmlformats.org/markup-compatibility/2006">
    <mc:Choice Requires="x15">
      <x15ac:absPath xmlns:x15ac="http://schemas.microsoft.com/office/spreadsheetml/2010/11/ac" url="D:\Datos\Escritorio\Compartida - David\Cancelaciones\4 Trimestre\"/>
    </mc:Choice>
  </mc:AlternateContent>
  <xr:revisionPtr revIDLastSave="0" documentId="13_ncr:1_{79BFFE6C-19A8-470D-BD3A-8564E6DB5C8C}" xr6:coauthVersionLast="36" xr6:coauthVersionMax="36" xr10:uidLastSave="{00000000-0000-0000-0000-000000000000}"/>
  <bookViews>
    <workbookView xWindow="0" yWindow="0" windowWidth="21600" windowHeight="9735" tabRatio="615" xr2:uid="{00000000-000D-0000-FFFF-FFFF00000000}"/>
  </bookViews>
  <sheets>
    <sheet name="Operación" sheetId="23" r:id="rId1"/>
    <sheet name="Gráficos" sheetId="29" r:id="rId2"/>
    <sheet name="Graficas Cancelaciones" sheetId="30" r:id="rId3"/>
    <sheet name="Detalle de las Causas" sheetId="28" r:id="rId4"/>
    <sheet name="Notas" sheetId="17" r:id="rId5"/>
  </sheets>
  <definedNames>
    <definedName name="_xlnm._FilterDatabase" localSheetId="0" hidden="1">Operación!$A$41:$Q$56</definedName>
  </definedNames>
  <calcPr calcId="191029"/>
  <pivotCaches>
    <pivotCache cacheId="17"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46" i="23" l="1"/>
  <c r="O46" i="23"/>
  <c r="N46" i="23"/>
  <c r="M46" i="23"/>
  <c r="L46" i="23"/>
  <c r="K46" i="23"/>
  <c r="J46" i="23"/>
  <c r="I46" i="23"/>
  <c r="H46" i="23"/>
  <c r="G46" i="23"/>
  <c r="F46" i="23"/>
  <c r="E46" i="23"/>
  <c r="D46" i="23"/>
  <c r="Q45" i="23"/>
  <c r="O45" i="23"/>
  <c r="N45" i="23"/>
  <c r="M45" i="23"/>
  <c r="L45" i="23"/>
  <c r="K45" i="23"/>
  <c r="J45" i="23"/>
  <c r="I45" i="23"/>
  <c r="H45" i="23"/>
  <c r="G45" i="23"/>
  <c r="F45" i="23"/>
  <c r="E45" i="23"/>
  <c r="D45" i="23"/>
  <c r="Q44" i="23"/>
  <c r="O44" i="23"/>
  <c r="N44" i="23"/>
  <c r="M44" i="23"/>
  <c r="L44" i="23"/>
  <c r="K44" i="23"/>
  <c r="J44" i="23"/>
  <c r="I44" i="23"/>
  <c r="H44" i="23"/>
  <c r="G44" i="23"/>
  <c r="F44" i="23"/>
  <c r="E44" i="23"/>
  <c r="D44" i="23"/>
  <c r="Q42" i="23"/>
  <c r="O42" i="23"/>
  <c r="N42" i="23"/>
  <c r="M42" i="23"/>
  <c r="L42" i="23"/>
  <c r="K42" i="23"/>
  <c r="J42" i="23"/>
  <c r="I42" i="23"/>
  <c r="H42" i="23"/>
  <c r="G42" i="23"/>
  <c r="F42" i="23"/>
  <c r="E42" i="23"/>
  <c r="D42" i="23"/>
  <c r="Q12" i="23"/>
  <c r="O12" i="23"/>
  <c r="N12" i="23"/>
  <c r="M12" i="23"/>
  <c r="L12" i="23"/>
  <c r="K12" i="23"/>
  <c r="J12" i="23"/>
  <c r="I12" i="23"/>
  <c r="H12" i="23"/>
  <c r="G12" i="23"/>
  <c r="F12" i="23"/>
  <c r="E12" i="23"/>
  <c r="D12" i="23"/>
  <c r="Q11" i="23"/>
  <c r="O11" i="23"/>
  <c r="N11" i="23"/>
  <c r="M11" i="23"/>
  <c r="L11" i="23"/>
  <c r="K11" i="23"/>
  <c r="J11" i="23"/>
  <c r="I11" i="23"/>
  <c r="H11" i="23"/>
  <c r="G11" i="23"/>
  <c r="F11" i="23"/>
  <c r="E11" i="23"/>
  <c r="D11" i="23"/>
  <c r="Q10" i="23"/>
  <c r="O10" i="23"/>
  <c r="N10" i="23"/>
  <c r="M10" i="23"/>
  <c r="L10" i="23"/>
  <c r="K10" i="23"/>
  <c r="J10" i="23"/>
  <c r="I10" i="23"/>
  <c r="H10" i="23"/>
  <c r="G10" i="23"/>
  <c r="F10" i="23"/>
  <c r="E10" i="23"/>
  <c r="D10" i="23"/>
  <c r="Q8" i="23"/>
  <c r="O8" i="23"/>
  <c r="N8" i="23"/>
  <c r="M8" i="23"/>
  <c r="L8" i="23"/>
  <c r="K8" i="23"/>
  <c r="J8" i="23"/>
  <c r="I8" i="23"/>
  <c r="H8" i="23"/>
  <c r="G8" i="23"/>
  <c r="F8" i="23"/>
  <c r="E8" i="23"/>
  <c r="D8" i="23"/>
  <c r="Q43" i="23"/>
  <c r="O43" i="23"/>
  <c r="N43" i="23"/>
  <c r="M43" i="23"/>
  <c r="L43" i="23"/>
  <c r="K43" i="23"/>
  <c r="J43" i="23"/>
  <c r="I43" i="23"/>
  <c r="H43" i="23"/>
  <c r="G43" i="23"/>
  <c r="F43" i="23"/>
  <c r="E43" i="23"/>
  <c r="D43" i="23"/>
  <c r="Q9" i="23"/>
  <c r="O9" i="23"/>
  <c r="N9" i="23"/>
  <c r="M9" i="23"/>
  <c r="L9" i="23"/>
  <c r="K9" i="23"/>
  <c r="J9" i="23"/>
  <c r="I9" i="23"/>
  <c r="H9" i="23"/>
  <c r="G9" i="23"/>
  <c r="F9" i="23"/>
  <c r="E9" i="23"/>
  <c r="D9" i="23"/>
  <c r="E13" i="30" l="1"/>
  <c r="T45" i="29"/>
  <c r="U45" i="29"/>
  <c r="V45" i="29"/>
  <c r="T46" i="29"/>
  <c r="U46" i="29"/>
  <c r="V46" i="29"/>
  <c r="T6" i="29"/>
  <c r="U6" i="29"/>
  <c r="V6" i="29"/>
  <c r="T7" i="29"/>
  <c r="U7" i="29"/>
  <c r="V7" i="29"/>
  <c r="T8" i="29"/>
  <c r="U8" i="29"/>
  <c r="V8" i="29"/>
  <c r="T9" i="29"/>
  <c r="U9" i="29"/>
  <c r="V9" i="29"/>
  <c r="T10" i="29"/>
  <c r="U10" i="29"/>
  <c r="V10" i="29"/>
  <c r="A3" i="29"/>
  <c r="A2" i="29"/>
  <c r="A1" i="29"/>
  <c r="M46" i="29" l="1"/>
  <c r="L46" i="29"/>
  <c r="K46" i="29"/>
  <c r="J46" i="29"/>
  <c r="I46" i="29"/>
  <c r="H46" i="29"/>
  <c r="G46" i="29"/>
  <c r="F46" i="29"/>
  <c r="E46" i="29"/>
  <c r="D46" i="29"/>
  <c r="C46" i="29"/>
  <c r="B46" i="29"/>
  <c r="M7" i="29"/>
  <c r="L7" i="29"/>
  <c r="K7" i="29"/>
  <c r="J7" i="29"/>
  <c r="I7" i="29"/>
  <c r="H7" i="29"/>
  <c r="G7" i="29"/>
  <c r="F7" i="29"/>
  <c r="E7" i="29"/>
  <c r="D7" i="29"/>
  <c r="C7" i="29"/>
  <c r="B7" i="29"/>
  <c r="M45" i="29"/>
  <c r="L45" i="29"/>
  <c r="K45" i="29"/>
  <c r="M6" i="29"/>
  <c r="L6" i="29"/>
  <c r="K6" i="29"/>
  <c r="F6" i="29" l="1"/>
  <c r="B45" i="29"/>
  <c r="J45" i="29"/>
  <c r="E6" i="29"/>
  <c r="I45" i="29"/>
  <c r="G6" i="29"/>
  <c r="H6" i="29"/>
  <c r="D45" i="29"/>
  <c r="E45" i="29"/>
  <c r="G45" i="29"/>
  <c r="C45" i="29"/>
  <c r="B6" i="29"/>
  <c r="H45" i="29"/>
  <c r="I6" i="29"/>
  <c r="J6" i="29"/>
  <c r="D6" i="29"/>
  <c r="C6" i="29"/>
  <c r="F45" i="29"/>
</calcChain>
</file>

<file path=xl/sharedStrings.xml><?xml version="1.0" encoding="utf-8"?>
<sst xmlns="http://schemas.openxmlformats.org/spreadsheetml/2006/main" count="222" uniqueCount="137">
  <si>
    <t>ESTADÍSTICA POR EMPRESA / AIR CARRIER STATISTICS</t>
  </si>
  <si>
    <t>E m p r e s a / Air Carrier</t>
  </si>
  <si>
    <t>IATA</t>
  </si>
  <si>
    <t>Mexicanas</t>
  </si>
  <si>
    <t>Norteamericanas</t>
  </si>
  <si>
    <t>Aerolínea</t>
  </si>
  <si>
    <r>
      <t>EN SERVICIO REGULAR/ SCHEDULED</t>
    </r>
    <r>
      <rPr>
        <b/>
        <i/>
        <sz val="10"/>
        <rFont val="Arial"/>
        <family val="2"/>
      </rPr>
      <t xml:space="preserve"> SERVICE</t>
    </r>
  </si>
  <si>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</si>
  <si>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</si>
  <si>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</si>
  <si>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</si>
  <si>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</si>
  <si>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</si>
  <si>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</si>
  <si>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</si>
  <si>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</si>
  <si>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</si>
  <si>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</si>
  <si>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</si>
  <si>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</si>
  <si>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</si>
  <si>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</si>
  <si>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</si>
  <si>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</si>
  <si>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</si>
  <si>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</si>
  <si>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</si>
  <si>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</si>
  <si>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</si>
  <si>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</si>
  <si>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</si>
  <si>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</si>
  <si>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</si>
  <si>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</si>
  <si>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</si>
  <si>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</si>
  <si>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</si>
  <si>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</si>
  <si>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</si>
  <si>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</si>
  <si>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</si>
  <si>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</si>
  <si>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</si>
  <si>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</si>
  <si>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</si>
  <si>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</si>
  <si>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</si>
  <si>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</si>
  <si>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</si>
  <si>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</si>
  <si>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</si>
  <si>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</si>
  <si>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</si>
  <si>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</si>
  <si>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</si>
  <si>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</si>
  <si>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</si>
  <si>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</si>
  <si>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</si>
  <si>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</si>
  <si>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</si>
  <si>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</si>
  <si>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</si>
  <si>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</si>
  <si>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</si>
  <si>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</si>
  <si>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</si>
  <si>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</si>
  <si>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</si>
  <si>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</si>
  <si>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</si>
  <si>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</si>
  <si>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</si>
  <si>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</si>
  <si>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</si>
  <si>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</si>
  <si>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</si>
  <si>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</si>
  <si>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</si>
  <si>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</si>
  <si>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</si>
  <si>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</si>
  <si>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</si>
  <si>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</si>
  <si>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</si>
  <si>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</si>
  <si>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</si>
  <si>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</si>
  <si>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</si>
  <si>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</si>
  <si>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</si>
  <si>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</si>
  <si>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</si>
  <si>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EMPRESAS INTERNACIONALES / FOREIGN</t>
    </r>
    <r>
      <rPr>
        <b/>
        <i/>
        <sz val="10"/>
        <rFont val="Arial"/>
        <family val="2"/>
      </rPr>
      <t xml:space="preserve"> AIR CARRIER</t>
    </r>
  </si>
  <si>
    <r>
      <t>EN SERVICIO REGULAR /</t>
    </r>
    <r>
      <rPr>
        <b/>
        <i/>
        <sz val="10"/>
        <rFont val="Arial"/>
        <family val="2"/>
      </rPr>
      <t xml:space="preserve"> SCHEDULED SERVICE</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</si>
  <si>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</si>
  <si>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</si>
  <si>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</si>
  <si>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</si>
  <si>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</si>
  <si>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</si>
  <si>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No Imputables</t>
  </si>
  <si>
    <t xml:space="preserve">   Meteorologia</t>
  </si>
  <si>
    <t>ACCIDENTE POR UN TERCERO</t>
  </si>
  <si>
    <t>ACCIDENTE*</t>
  </si>
  <si>
    <t>AUTORIDADES</t>
  </si>
  <si>
    <t>CARGA*</t>
  </si>
  <si>
    <t>COMISARIATO*</t>
  </si>
  <si>
    <t>INCIDENTE POR UN TERCERO</t>
  </si>
  <si>
    <t>INCIDENTE*</t>
  </si>
  <si>
    <t>PASILLOS</t>
  </si>
  <si>
    <t>Suma de Ago</t>
  </si>
  <si>
    <t>Suma de Dic</t>
  </si>
  <si>
    <t>Descripción de las Causas de las Cancelaciones</t>
  </si>
  <si>
    <t>* El índice de operaciones se obtiene de la siguiente manera:</t>
  </si>
  <si>
    <t>Total Anual 2018 (Ene-Dic)</t>
  </si>
  <si>
    <r>
      <t xml:space="preserve">Promedio Empresas Nacionales / 
</t>
    </r>
    <r>
      <rPr>
        <b/>
        <i/>
        <sz val="10"/>
        <color theme="0"/>
        <rFont val="Arial"/>
        <family val="2"/>
      </rPr>
      <t>Mexican Average</t>
    </r>
  </si>
  <si>
    <r>
      <t xml:space="preserve">Promedio Estadounidenses / 
</t>
    </r>
    <r>
      <rPr>
        <b/>
        <i/>
        <sz val="10"/>
        <color theme="0"/>
        <rFont val="Arial"/>
        <family val="2"/>
      </rPr>
      <t>American Average</t>
    </r>
  </si>
  <si>
    <t>Estadounidenses</t>
  </si>
  <si>
    <t>Índice de 
Operación
(Ene-Dic)</t>
  </si>
  <si>
    <t>REPERCUSIONES*</t>
  </si>
  <si>
    <t>REPERCUSIONES POR UN TERCERO</t>
  </si>
  <si>
    <t>CFV</t>
  </si>
  <si>
    <t>Aéreo Calafia</t>
  </si>
  <si>
    <t>SLI</t>
  </si>
  <si>
    <t>Aeroméxico 
Connect</t>
  </si>
  <si>
    <t>TAO</t>
  </si>
  <si>
    <t>Aeromar</t>
  </si>
  <si>
    <t>VIV</t>
  </si>
  <si>
    <t>Vivaaerobus</t>
  </si>
  <si>
    <t>VOI</t>
  </si>
  <si>
    <t>Volaris</t>
  </si>
  <si>
    <t>ASQ</t>
  </si>
  <si>
    <t>Continental 
Express</t>
  </si>
  <si>
    <t>ENY</t>
  </si>
  <si>
    <t>Envoy Air</t>
  </si>
  <si>
    <t>AEROPUERTO DE PUEBLA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</si>
</sst>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sz val="11"/>
      <color theme="0"/>
      <name val="Calibri"/>
      <family val="2"/>
      <scheme val="minor"/>
    </font>
    <font>
      <b/>
      <sz val="14"/>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38E5D"/>
        <bgColor indexed="64"/>
      </patternFill>
    </fill>
    <fill>
      <patternFill patternType="solid">
        <fgColor rgb="FFD4C19C"/>
        <bgColor indexed="64"/>
      </patternFill>
    </fill>
    <fill>
      <patternFill patternType="solid">
        <fgColor rgb="FF9D2449"/>
        <bgColor indexed="64"/>
      </patternFill>
    </fill>
    <fill>
      <patternFill patternType="solid">
        <fgColor rgb="FF621132"/>
        <bgColor indexed="64"/>
      </patternFill>
    </fill>
    <fill>
      <patternFill patternType="solid">
        <fgColor rgb="FF285C4D"/>
        <bgColor indexed="64"/>
      </patternFill>
    </fill>
    <fill>
      <patternFill patternType="solid">
        <fgColor rgb="FF13322B"/>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0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cellStyleXfs>
  <cellXfs count="67">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9" fillId="0" borderId="0" xfId="0" applyFont="1" applyFill="1" applyAlignment="1">
      <alignment horizontal="left"/>
    </xf>
    <xf numFmtId="9" fontId="0" fillId="0" borderId="0" xfId="44" applyFont="1" applyFill="1" applyBorder="1"/>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0" fillId="0" borderId="10" xfId="44" applyNumberFormat="1" applyFont="1" applyFill="1" applyBorder="1"/>
    <xf numFmtId="166" fontId="0" fillId="0" borderId="10" xfId="44" applyNumberFormat="1" applyFont="1" applyFill="1" applyBorder="1"/>
    <xf numFmtId="0" fontId="29" fillId="0" borderId="0" xfId="0" applyFont="1" applyAlignment="1">
      <alignment horizontal="center"/>
    </xf>
    <xf numFmtId="0" fontId="0" fillId="0" borderId="10" xfId="0" applyBorder="1"/>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0" fontId="52" fillId="24" borderId="0" xfId="0" applyFont="1" applyFill="1" applyAlignment="1">
      <alignment horizontal="left"/>
    </xf>
    <xf numFmtId="165" fontId="52" fillId="24" borderId="0" xfId="0" applyNumberFormat="1" applyFont="1" applyFill="1"/>
    <xf numFmtId="0" fontId="52" fillId="24" borderId="0" xfId="0" applyFont="1" applyFill="1" applyAlignment="1">
      <alignment horizontal="left" indent="1"/>
    </xf>
    <xf numFmtId="0" fontId="52" fillId="25" borderId="0" xfId="0" applyFont="1" applyFill="1" applyAlignment="1">
      <alignment horizontal="left"/>
    </xf>
    <xf numFmtId="165" fontId="52" fillId="25" borderId="0" xfId="0" applyNumberFormat="1" applyFont="1" applyFill="1"/>
    <xf numFmtId="0" fontId="52" fillId="25" borderId="0" xfId="0" applyFont="1" applyFill="1" applyAlignment="1">
      <alignment horizontal="left" indent="1"/>
    </xf>
    <xf numFmtId="0" fontId="34" fillId="0" borderId="0" xfId="0" applyFont="1"/>
    <xf numFmtId="3" fontId="32" fillId="26" borderId="10" xfId="0" applyNumberFormat="1" applyFont="1" applyFill="1" applyBorder="1" applyAlignment="1">
      <alignment vertical="center" wrapText="1"/>
    </xf>
    <xf numFmtId="166" fontId="32" fillId="26" borderId="10" xfId="96" applyNumberFormat="1" applyFont="1" applyFill="1" applyBorder="1" applyAlignment="1">
      <alignment horizontal="center" vertical="center"/>
    </xf>
    <xf numFmtId="166" fontId="0" fillId="27" borderId="10" xfId="44" applyNumberFormat="1" applyFont="1" applyFill="1" applyBorder="1"/>
    <xf numFmtId="0" fontId="32" fillId="28" borderId="10" xfId="0" applyFont="1" applyFill="1" applyBorder="1" applyAlignment="1">
      <alignment horizontal="center" vertical="center"/>
    </xf>
    <xf numFmtId="0" fontId="32" fillId="28" borderId="10" xfId="0" applyFont="1" applyFill="1" applyBorder="1" applyAlignment="1">
      <alignment horizontal="center" vertical="center" wrapText="1"/>
    </xf>
    <xf numFmtId="0" fontId="0" fillId="27" borderId="10" xfId="0" applyFill="1" applyBorder="1"/>
    <xf numFmtId="3" fontId="0" fillId="27" borderId="10" xfId="0" applyNumberFormat="1" applyFill="1" applyBorder="1"/>
    <xf numFmtId="166" fontId="32" fillId="26" borderId="10" xfId="96" applyNumberFormat="1" applyFont="1" applyFill="1" applyBorder="1" applyAlignment="1">
      <alignment vertical="center"/>
    </xf>
    <xf numFmtId="0" fontId="8" fillId="0" borderId="0" xfId="81" applyFill="1" applyBorder="1" applyAlignment="1">
      <alignment vertical="center" wrapText="1"/>
    </xf>
    <xf numFmtId="0" fontId="32" fillId="26" borderId="0" xfId="81" applyFont="1" applyFill="1" applyBorder="1" applyAlignment="1">
      <alignment horizontal="center" vertical="center" wrapText="1"/>
    </xf>
    <xf numFmtId="0" fontId="8" fillId="27" borderId="0" xfId="81" applyFill="1" applyBorder="1" applyAlignment="1">
      <alignment vertical="center" wrapText="1"/>
    </xf>
    <xf numFmtId="0" fontId="34" fillId="0" borderId="0" xfId="0" applyFont="1" applyAlignment="1">
      <alignment vertical="center"/>
    </xf>
    <xf numFmtId="166" fontId="0" fillId="0" borderId="10" xfId="96" applyNumberFormat="1" applyFont="1" applyBorder="1" applyAlignment="1">
      <alignment horizontal="center"/>
    </xf>
    <xf numFmtId="0" fontId="32" fillId="28" borderId="11" xfId="0" applyFont="1" applyFill="1" applyBorder="1" applyAlignment="1">
      <alignment horizontal="center" vertical="center" wrapText="1"/>
    </xf>
    <xf numFmtId="0" fontId="32" fillId="28" borderId="11" xfId="0" applyFont="1" applyFill="1" applyBorder="1" applyAlignment="1">
      <alignment horizontal="center" vertical="center"/>
    </xf>
    <xf numFmtId="9" fontId="0" fillId="0" borderId="12" xfId="96" applyFont="1" applyBorder="1" applyAlignment="1">
      <alignment horizontal="center"/>
    </xf>
    <xf numFmtId="0" fontId="34" fillId="28" borderId="10" xfId="0" applyFont="1" applyFill="1" applyBorder="1" applyAlignment="1">
      <alignment vertical="center" wrapText="1"/>
    </xf>
    <xf numFmtId="0" fontId="1" fillId="0" borderId="0" xfId="105"/>
    <xf numFmtId="0" fontId="2" fillId="27" borderId="10" xfId="102" applyFont="1" applyFill="1" applyBorder="1"/>
    <xf numFmtId="168" fontId="0" fillId="27" borderId="10" xfId="103" applyNumberFormat="1" applyFont="1" applyFill="1" applyBorder="1" applyAlignment="1">
      <alignment horizontal="center"/>
    </xf>
    <xf numFmtId="0" fontId="53" fillId="29" borderId="10" xfId="102" applyFont="1" applyFill="1" applyBorder="1"/>
    <xf numFmtId="168" fontId="34" fillId="29" borderId="10" xfId="103" applyNumberFormat="1" applyFont="1" applyFill="1" applyBorder="1" applyAlignment="1">
      <alignment horizontal="center"/>
    </xf>
    <xf numFmtId="0" fontId="53" fillId="28" borderId="10" xfId="102" applyFont="1" applyFill="1" applyBorder="1"/>
    <xf numFmtId="168" fontId="34" fillId="28" borderId="10" xfId="103" applyNumberFormat="1" applyFont="1" applyFill="1" applyBorder="1" applyAlignment="1">
      <alignment horizontal="center"/>
    </xf>
    <xf numFmtId="0" fontId="53" fillId="31" borderId="10" xfId="102" applyFont="1" applyFill="1" applyBorder="1"/>
    <xf numFmtId="168" fontId="34" fillId="31" borderId="10" xfId="103" applyNumberFormat="1" applyFont="1" applyFill="1" applyBorder="1" applyAlignment="1">
      <alignment horizontal="center"/>
    </xf>
    <xf numFmtId="0" fontId="53" fillId="30" borderId="10" xfId="102" applyFont="1" applyFill="1" applyBorder="1"/>
    <xf numFmtId="168" fontId="34" fillId="30" borderId="10" xfId="103" applyNumberFormat="1" applyFont="1" applyFill="1" applyBorder="1" applyAlignment="1">
      <alignment horizontal="center"/>
    </xf>
    <xf numFmtId="0" fontId="53" fillId="26" borderId="10" xfId="102" applyFont="1" applyFill="1" applyBorder="1"/>
    <xf numFmtId="168" fontId="34" fillId="26" borderId="10" xfId="103" applyNumberFormat="1" applyFont="1" applyFill="1" applyBorder="1" applyAlignment="1">
      <alignment horizontal="center"/>
    </xf>
    <xf numFmtId="0" fontId="52" fillId="0" borderId="0" xfId="0" pivotButton="1" applyFont="1"/>
    <xf numFmtId="0" fontId="52" fillId="0" borderId="0" xfId="0" pivotButton="1" applyFont="1" applyAlignment="1">
      <alignment horizontal="center" vertical="center" wrapText="1"/>
    </xf>
    <xf numFmtId="0" fontId="9" fillId="0" borderId="0" xfId="0" applyFont="1" applyAlignment="1"/>
    <xf numFmtId="0" fontId="32" fillId="26" borderId="10" xfId="0" applyFont="1" applyFill="1" applyBorder="1" applyAlignment="1">
      <alignment horizontal="center" vertic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4" fillId="0" borderId="0" xfId="105" applyFont="1" applyAlignment="1">
      <alignment horizontal="center"/>
    </xf>
  </cellXfs>
  <cellStyles count="107">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Millares 3 2" xfId="106" xr:uid="{34F9071B-A691-465A-BF23-8F53D7F1EE31}"/>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rmal 9 2" xfId="105" xr:uid="{8742363C-56A7-434F-9D6A-D71C8CD4A39E}"/>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40">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21132"/>
      <color rgb="FFB38E5D"/>
      <color rgb="FFD4C19C"/>
      <color rgb="FF285C4D"/>
      <color rgb="FF13322B"/>
      <color rgb="FF9D2449"/>
      <color rgb="FF4E2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Índice de Operación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0-8D70-4C66-9571-F52AC3F9D818}"/>
            </c:ext>
          </c:extLst>
        </c:ser>
        <c:ser>
          <c:idx val="1"/>
          <c:order val="1"/>
          <c:tx>
            <c:strRef>
              <c:f>Gráficos!$A$7</c:f>
              <c:strCache>
                <c:ptCount val="1"/>
                <c:pt idx="0">
                  <c:v>Estadounidenses</c:v>
                </c:pt>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Gráficos!$B$7:$M$7</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1-8D70-4C66-9571-F52AC3F9D81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 Operaciones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Gráficos!$A$45</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Gráficos!$B$45:$M$45</c:f>
              <c:numCache>
                <c:formatCode>0.0%</c:formatCode>
                <c:ptCount val="12"/>
                <c:pt idx="0">
                  <c:v>1</c:v>
                </c:pt>
                <c:pt idx="1">
                  <c:v>1</c:v>
                </c:pt>
                <c:pt idx="2">
                  <c:v>1</c:v>
                </c:pt>
                <c:pt idx="3">
                  <c:v>1</c:v>
                </c:pt>
                <c:pt idx="4">
                  <c:v>1</c:v>
                </c:pt>
                <c:pt idx="5">
                  <c:v>0.98803716608594672</c:v>
                </c:pt>
                <c:pt idx="6">
                  <c:v>1</c:v>
                </c:pt>
                <c:pt idx="7">
                  <c:v>1</c:v>
                </c:pt>
                <c:pt idx="8">
                  <c:v>1</c:v>
                </c:pt>
                <c:pt idx="9" formatCode="0%">
                  <c:v>1</c:v>
                </c:pt>
                <c:pt idx="10" formatCode="0%">
                  <c:v>0.97490980441800124</c:v>
                </c:pt>
                <c:pt idx="11" formatCode="0%">
                  <c:v>0.99556169429097596</c:v>
                </c:pt>
              </c:numCache>
            </c:numRef>
          </c:val>
          <c:smooth val="0"/>
          <c:extLst>
            <c:ext xmlns:c16="http://schemas.microsoft.com/office/drawing/2014/chart" uri="{C3380CC4-5D6E-409C-BE32-E72D297353CC}">
              <c16:uniqueId val="{00000000-DC13-4CF4-8835-4AB7D1105049}"/>
            </c:ext>
          </c:extLst>
        </c:ser>
        <c:ser>
          <c:idx val="1"/>
          <c:order val="1"/>
          <c:tx>
            <c:strRef>
              <c:f>Gráficos!$A$46</c:f>
              <c:strCache>
                <c:ptCount val="1"/>
                <c:pt idx="0">
                  <c:v>Norteamericanas</c:v>
                </c:pt>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Gráficos!$B$46:$M$46</c:f>
              <c:numCache>
                <c:formatCode>0.0%</c:formatCode>
                <c:ptCount val="12"/>
                <c:pt idx="0">
                  <c:v>0.96899038461538467</c:v>
                </c:pt>
                <c:pt idx="1">
                  <c:v>1</c:v>
                </c:pt>
                <c:pt idx="2">
                  <c:v>1</c:v>
                </c:pt>
                <c:pt idx="3">
                  <c:v>1</c:v>
                </c:pt>
                <c:pt idx="4">
                  <c:v>1</c:v>
                </c:pt>
                <c:pt idx="5">
                  <c:v>0.98461538461538467</c:v>
                </c:pt>
                <c:pt idx="6">
                  <c:v>1</c:v>
                </c:pt>
                <c:pt idx="7">
                  <c:v>1</c:v>
                </c:pt>
                <c:pt idx="8">
                  <c:v>1</c:v>
                </c:pt>
                <c:pt idx="9" formatCode="0%">
                  <c:v>1</c:v>
                </c:pt>
                <c:pt idx="10" formatCode="0%">
                  <c:v>0.96748911465892595</c:v>
                </c:pt>
                <c:pt idx="11" formatCode="0%">
                  <c:v>0.97761194029850751</c:v>
                </c:pt>
              </c:numCache>
            </c:numRef>
          </c:val>
          <c:smooth val="0"/>
          <c:extLst>
            <c:ext xmlns:c16="http://schemas.microsoft.com/office/drawing/2014/chart" uri="{C3380CC4-5D6E-409C-BE32-E72D297353CC}">
              <c16:uniqueId val="{00000001-DC13-4CF4-8835-4AB7D110504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Gráficos!$U$5</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Gráficos!$T$6:$T$10</c:f>
              <c:strCache>
                <c:ptCount val="5"/>
                <c:pt idx="0">
                  <c:v>Aéreo Calafia</c:v>
                </c:pt>
                <c:pt idx="1">
                  <c:v>Aeroméxico 
Connect</c:v>
                </c:pt>
                <c:pt idx="2">
                  <c:v>Aeromar</c:v>
                </c:pt>
                <c:pt idx="3">
                  <c:v>Vivaaerobus</c:v>
                </c:pt>
                <c:pt idx="4">
                  <c:v>Volaris</c:v>
                </c:pt>
              </c:strCache>
            </c:strRef>
          </c:cat>
          <c:val>
            <c:numRef>
              <c:f>Gráficos!$U$6:$U$10</c:f>
              <c:numCache>
                <c:formatCode>0.0%</c:formatCode>
                <c:ptCount val="5"/>
                <c:pt idx="0">
                  <c:v>1</c:v>
                </c:pt>
                <c:pt idx="1">
                  <c:v>1</c:v>
                </c:pt>
                <c:pt idx="2">
                  <c:v>1</c:v>
                </c:pt>
                <c:pt idx="3">
                  <c:v>1</c:v>
                </c:pt>
                <c:pt idx="4">
                  <c:v>1</c:v>
                </c:pt>
              </c:numCache>
            </c:numRef>
          </c:val>
          <c:extLst>
            <c:ext xmlns:c16="http://schemas.microsoft.com/office/drawing/2014/chart" uri="{C3380CC4-5D6E-409C-BE32-E72D297353CC}">
              <c16:uniqueId val="{00000000-F4EC-4131-97CF-7CDB446BE105}"/>
            </c:ext>
          </c:extLst>
        </c:ser>
        <c:ser>
          <c:idx val="1"/>
          <c:order val="1"/>
          <c:tx>
            <c:strRef>
              <c:f>Gráficos!$V$5</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Gráficos!$T$6:$T$10</c:f>
              <c:strCache>
                <c:ptCount val="5"/>
                <c:pt idx="0">
                  <c:v>Aéreo Calafia</c:v>
                </c:pt>
                <c:pt idx="1">
                  <c:v>Aeroméxico 
Connect</c:v>
                </c:pt>
                <c:pt idx="2">
                  <c:v>Aeromar</c:v>
                </c:pt>
                <c:pt idx="3">
                  <c:v>Vivaaerobus</c:v>
                </c:pt>
                <c:pt idx="4">
                  <c:v>Volaris</c:v>
                </c:pt>
              </c:strCache>
            </c:strRef>
          </c:cat>
          <c:val>
            <c:numRef>
              <c:f>Gráficos!$V$6:$V$10</c:f>
              <c:numCache>
                <c:formatCode>0.0%</c:formatCode>
                <c:ptCount val="5"/>
                <c:pt idx="0">
                  <c:v>1</c:v>
                </c:pt>
                <c:pt idx="1">
                  <c:v>0.99864864864864866</c:v>
                </c:pt>
                <c:pt idx="2">
                  <c:v>0.99219968798751945</c:v>
                </c:pt>
                <c:pt idx="3">
                  <c:v>0.99450549450549453</c:v>
                </c:pt>
                <c:pt idx="4">
                  <c:v>0.99567515617491587</c:v>
                </c:pt>
              </c:numCache>
            </c:numRef>
          </c:val>
          <c:extLst>
            <c:ext xmlns:c16="http://schemas.microsoft.com/office/drawing/2014/chart" uri="{C3380CC4-5D6E-409C-BE32-E72D297353CC}">
              <c16:uniqueId val="{00000001-F4EC-4131-97CF-7CDB446BE105}"/>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Estadounidenses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Gráficos!$U$44</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Gráficos!$T$45:$T$46</c:f>
              <c:strCache>
                <c:ptCount val="2"/>
                <c:pt idx="0">
                  <c:v>Continental 
Express</c:v>
                </c:pt>
                <c:pt idx="1">
                  <c:v>Envoy Air</c:v>
                </c:pt>
              </c:strCache>
            </c:strRef>
          </c:cat>
          <c:val>
            <c:numRef>
              <c:f>Gráficos!$U$45:$U$46</c:f>
              <c:numCache>
                <c:formatCode>0.0%</c:formatCode>
                <c:ptCount val="2"/>
                <c:pt idx="0">
                  <c:v>1</c:v>
                </c:pt>
                <c:pt idx="1">
                  <c:v>1</c:v>
                </c:pt>
              </c:numCache>
            </c:numRef>
          </c:val>
          <c:extLst>
            <c:ext xmlns:c16="http://schemas.microsoft.com/office/drawing/2014/chart" uri="{C3380CC4-5D6E-409C-BE32-E72D297353CC}">
              <c16:uniqueId val="{00000000-2A5E-43A8-9CDF-FD990947D8B4}"/>
            </c:ext>
          </c:extLst>
        </c:ser>
        <c:ser>
          <c:idx val="1"/>
          <c:order val="1"/>
          <c:tx>
            <c:strRef>
              <c:f>Gráficos!$V$44</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Gráficos!$T$45:$T$46</c:f>
              <c:strCache>
                <c:ptCount val="2"/>
                <c:pt idx="0">
                  <c:v>Continental 
Express</c:v>
                </c:pt>
                <c:pt idx="1">
                  <c:v>Envoy Air</c:v>
                </c:pt>
              </c:strCache>
            </c:strRef>
          </c:cat>
          <c:val>
            <c:numRef>
              <c:f>Gráficos!$V$45:$V$46</c:f>
              <c:numCache>
                <c:formatCode>0.0%</c:formatCode>
                <c:ptCount val="2"/>
                <c:pt idx="0">
                  <c:v>0.98659517426273458</c:v>
                </c:pt>
                <c:pt idx="1">
                  <c:v>0.99561403508771928</c:v>
                </c:pt>
              </c:numCache>
            </c:numRef>
          </c:val>
          <c:extLst>
            <c:ext xmlns:c16="http://schemas.microsoft.com/office/drawing/2014/chart" uri="{C3380CC4-5D6E-409C-BE32-E72D297353CC}">
              <c16:uniqueId val="{00000001-2A5E-43A8-9CDF-FD990947D8B4}"/>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Cancelaciones</c:v>
          </c:tx>
          <c:spPr>
            <a:ln>
              <a:noFill/>
            </a:ln>
          </c:spPr>
          <c:dPt>
            <c:idx val="0"/>
            <c:bubble3D val="0"/>
            <c:spPr>
              <a:solidFill>
                <a:srgbClr val="B38E5D"/>
              </a:solidFill>
              <a:ln w="19050">
                <a:noFill/>
              </a:ln>
              <a:effectLst/>
            </c:spPr>
            <c:extLst>
              <c:ext xmlns:c16="http://schemas.microsoft.com/office/drawing/2014/chart" uri="{C3380CC4-5D6E-409C-BE32-E72D297353CC}">
                <c16:uniqueId val="{00000001-BD34-45CA-ACD4-D9969CD543DB}"/>
              </c:ext>
            </c:extLst>
          </c:dPt>
          <c:dPt>
            <c:idx val="1"/>
            <c:bubble3D val="0"/>
            <c:spPr>
              <a:solidFill>
                <a:srgbClr val="9D2449"/>
              </a:solidFill>
              <a:ln w="19050">
                <a:noFill/>
              </a:ln>
              <a:effectLst/>
            </c:spPr>
            <c:extLst>
              <c:ext xmlns:c16="http://schemas.microsoft.com/office/drawing/2014/chart" uri="{C3380CC4-5D6E-409C-BE32-E72D297353CC}">
                <c16:uniqueId val="{00000003-BD34-45CA-ACD4-D9969CD543DB}"/>
              </c:ext>
            </c:extLst>
          </c:dPt>
          <c:dPt>
            <c:idx val="2"/>
            <c:bubble3D val="0"/>
            <c:spPr>
              <a:solidFill>
                <a:srgbClr val="621132"/>
              </a:solidFill>
              <a:ln w="19050">
                <a:noFill/>
              </a:ln>
              <a:effectLst/>
            </c:spPr>
            <c:extLst>
              <c:ext xmlns:c16="http://schemas.microsoft.com/office/drawing/2014/chart" uri="{C3380CC4-5D6E-409C-BE32-E72D297353CC}">
                <c16:uniqueId val="{00000005-BD34-45CA-ACD4-D9969CD543DB}"/>
              </c:ext>
            </c:extLst>
          </c:dPt>
          <c:dPt>
            <c:idx val="3"/>
            <c:bubble3D val="0"/>
            <c:spPr>
              <a:solidFill>
                <a:srgbClr val="4E232E"/>
              </a:solidFill>
              <a:ln w="19050">
                <a:noFill/>
              </a:ln>
              <a:effectLst/>
            </c:spPr>
            <c:extLst>
              <c:ext xmlns:c16="http://schemas.microsoft.com/office/drawing/2014/chart" uri="{C3380CC4-5D6E-409C-BE32-E72D297353CC}">
                <c16:uniqueId val="{00000007-BD34-45CA-ACD4-D9969CD543DB}"/>
              </c:ext>
            </c:extLst>
          </c:dPt>
          <c:dPt>
            <c:idx val="4"/>
            <c:bubble3D val="0"/>
            <c:spPr>
              <a:solidFill>
                <a:srgbClr val="285C4D"/>
              </a:solidFill>
              <a:ln w="19050">
                <a:noFill/>
              </a:ln>
              <a:effectLst/>
            </c:spPr>
            <c:extLst>
              <c:ext xmlns:c16="http://schemas.microsoft.com/office/drawing/2014/chart" uri="{C3380CC4-5D6E-409C-BE32-E72D297353CC}">
                <c16:uniqueId val="{00000009-BD34-45CA-ACD4-D9969CD543DB}"/>
              </c:ext>
            </c:extLst>
          </c:dPt>
          <c:dPt>
            <c:idx val="5"/>
            <c:bubble3D val="0"/>
            <c:spPr>
              <a:solidFill>
                <a:srgbClr val="13322B"/>
              </a:solidFill>
              <a:ln w="19050">
                <a:noFill/>
              </a:ln>
              <a:effectLst/>
            </c:spPr>
            <c:extLst>
              <c:ext xmlns:c16="http://schemas.microsoft.com/office/drawing/2014/chart" uri="{C3380CC4-5D6E-409C-BE32-E72D297353CC}">
                <c16:uniqueId val="{0000000B-BD34-45CA-ACD4-D9969CD543DB}"/>
              </c:ext>
            </c:extLst>
          </c:dPt>
          <c:dPt>
            <c:idx val="6"/>
            <c:bubble3D val="0"/>
            <c:spPr>
              <a:solidFill>
                <a:srgbClr val="621132"/>
              </a:solidFill>
              <a:ln w="19050">
                <a:noFill/>
              </a:ln>
              <a:effectLst/>
            </c:spPr>
            <c:extLst>
              <c:ext xmlns:c16="http://schemas.microsoft.com/office/drawing/2014/chart" uri="{C3380CC4-5D6E-409C-BE32-E72D297353CC}">
                <c16:uniqueId val="{0000000D-BD34-45CA-ACD4-D9969CD543DB}"/>
              </c:ext>
            </c:extLst>
          </c:dPt>
          <c:dLbls>
            <c:dLbl>
              <c:idx val="0"/>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BD34-45CA-ACD4-D9969CD543DB}"/>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34-45CA-ACD4-D9969CD543DB}"/>
                </c:ext>
              </c:extLst>
            </c:dLbl>
            <c:dLbl>
              <c:idx val="4"/>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9-BD34-45CA-ACD4-D9969CD543DB}"/>
                </c:ext>
              </c:extLst>
            </c:dLbl>
            <c:dLbl>
              <c:idx val="5"/>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B-BD34-45CA-ACD4-D9969CD543DB}"/>
                </c:ext>
              </c:extLst>
            </c:dLbl>
            <c:dLbl>
              <c:idx val="6"/>
              <c:tx>
                <c:rich>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fld id="{3A243DAC-4D86-412C-B430-439AA74ACC8F}" type="SERIESNAME">
                      <a:rPr lang="en-US" b="1">
                        <a:solidFill>
                          <a:schemeClr val="bg1"/>
                        </a:solidFill>
                      </a:rPr>
                      <a:pPr>
                        <a:defRPr b="1">
                          <a:solidFill>
                            <a:schemeClr val="bg1"/>
                          </a:solidFill>
                        </a:defRPr>
                      </a:pPr>
                      <a:t>[NOMBRE DE LA SERIE]</a:t>
                    </a:fld>
                    <a:r>
                      <a:rPr lang="en-US" b="1">
                        <a:solidFill>
                          <a:schemeClr val="bg1"/>
                        </a:solidFill>
                      </a:rPr>
                      <a:t>
</a:t>
                    </a:r>
                    <a:fld id="{4E41584E-D20D-4F80-87D6-3CEFC909565C}" type="PERCENTAGE">
                      <a:rPr lang="en-US" b="1">
                        <a:solidFill>
                          <a:schemeClr val="bg1"/>
                        </a:solidFill>
                      </a:rPr>
                      <a:pPr>
                        <a:defRPr b="1">
                          <a:solidFill>
                            <a:schemeClr val="bg1"/>
                          </a:solidFill>
                        </a:defRPr>
                      </a:pPr>
                      <a:t>[PORCENTAJE]</a:t>
                    </a:fld>
                    <a:endParaRPr lang="en-US" b="1">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BD34-45CA-ACD4-D9969CD543DB}"/>
                </c:ext>
              </c:extLst>
            </c:dLbl>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Cancelaciones'!$H$3,'Graficas Cancelaciones'!$H$6:$H$8,'Graficas Cancelaciones'!$H$10:$H$11)</c:f>
              <c:strCache>
                <c:ptCount val="5"/>
                <c:pt idx="0">
                  <c:v>Operaciones Realizadas</c:v>
                </c:pt>
                <c:pt idx="4">
                  <c:v>   Meteorologia</c:v>
                </c:pt>
              </c:strCache>
            </c:strRef>
          </c:cat>
          <c:val>
            <c:numRef>
              <c:f>('Graficas Cancelaciones'!$I$3,'Graficas Cancelaciones'!$I$6:$I$8,'Graficas Cancelaciones'!$I$10:$I$11)</c:f>
              <c:numCache>
                <c:formatCode>#,##0_ ;\-#,##0\ </c:formatCode>
                <c:ptCount val="6"/>
                <c:pt idx="0">
                  <c:v>7677</c:v>
                </c:pt>
                <c:pt idx="4">
                  <c:v>39</c:v>
                </c:pt>
              </c:numCache>
            </c:numRef>
          </c:val>
          <c:extLst>
            <c:ext xmlns:c16="http://schemas.microsoft.com/office/drawing/2014/chart" uri="{C3380CC4-5D6E-409C-BE32-E72D297353CC}">
              <c16:uniqueId val="{0000000E-BD34-45CA-ACD4-D9969CD543DB}"/>
            </c:ext>
          </c:extLst>
        </c:ser>
        <c:dLbls>
          <c:dLblPos val="bestFit"/>
          <c:showLegendKey val="0"/>
          <c:showVal val="0"/>
          <c:showCatName val="1"/>
          <c:showSerName val="0"/>
          <c:showPercent val="1"/>
          <c:showBubbleSize val="0"/>
          <c:showLeaderLines val="1"/>
        </c:dLbls>
        <c:gapWidth val="100"/>
        <c:splitType val="cust"/>
        <c:custSplit>
          <c:secondPiePt val="1"/>
          <c:secondPiePt val="2"/>
          <c:secondPiePt val="3"/>
          <c:secondPiePt val="4"/>
          <c:secondPiePt val="5"/>
        </c:custSplit>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59</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980516</xdr:colOff>
      <xdr:row>13</xdr:row>
      <xdr:rowOff>90765</xdr:rowOff>
    </xdr:from>
    <xdr:ext cx="6448986" cy="3920940"/>
    <xdr:graphicFrame macro="">
      <xdr:nvGraphicFramePr>
        <xdr:cNvPr id="2" name="Gráfico 1">
          <a:extLst>
            <a:ext uri="{FF2B5EF4-FFF2-40B4-BE49-F238E27FC236}">
              <a16:creationId xmlns:a16="http://schemas.microsoft.com/office/drawing/2014/main" id="{EB6F1160-7412-449D-BCBA-BC1443C59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997323</xdr:colOff>
      <xdr:row>53</xdr:row>
      <xdr:rowOff>2</xdr:rowOff>
    </xdr:from>
    <xdr:ext cx="6454588" cy="3922058"/>
    <xdr:graphicFrame macro="">
      <xdr:nvGraphicFramePr>
        <xdr:cNvPr id="3" name="Gráfico 2">
          <a:extLst>
            <a:ext uri="{FF2B5EF4-FFF2-40B4-BE49-F238E27FC236}">
              <a16:creationId xmlns:a16="http://schemas.microsoft.com/office/drawing/2014/main" id="{FB25C9C1-7BC1-4F2C-8662-0840B8013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18</xdr:col>
      <xdr:colOff>745191</xdr:colOff>
      <xdr:row>14</xdr:row>
      <xdr:rowOff>145683</xdr:rowOff>
    </xdr:from>
    <xdr:ext cx="5339602" cy="4235817"/>
    <xdr:graphicFrame macro="">
      <xdr:nvGraphicFramePr>
        <xdr:cNvPr id="4" name="Gráfico 3">
          <a:extLst>
            <a:ext uri="{FF2B5EF4-FFF2-40B4-BE49-F238E27FC236}">
              <a16:creationId xmlns:a16="http://schemas.microsoft.com/office/drawing/2014/main" id="{E3D944BE-673B-48DD-9B94-9E7A3FFF0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19</xdr:col>
      <xdr:colOff>123264</xdr:colOff>
      <xdr:row>59</xdr:row>
      <xdr:rowOff>123266</xdr:rowOff>
    </xdr:from>
    <xdr:ext cx="5339602" cy="4235817"/>
    <xdr:graphicFrame macro="">
      <xdr:nvGraphicFramePr>
        <xdr:cNvPr id="5" name="Gráfico 4">
          <a:extLst>
            <a:ext uri="{FF2B5EF4-FFF2-40B4-BE49-F238E27FC236}">
              <a16:creationId xmlns:a16="http://schemas.microsoft.com/office/drawing/2014/main" id="{A0ED81C9-0A3C-4237-84AF-6FD07F3279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677956</xdr:colOff>
      <xdr:row>14</xdr:row>
      <xdr:rowOff>79562</xdr:rowOff>
    </xdr:from>
    <xdr:to>
      <xdr:col>12</xdr:col>
      <xdr:colOff>324972</xdr:colOff>
      <xdr:row>35</xdr:row>
      <xdr:rowOff>145678</xdr:rowOff>
    </xdr:to>
    <xdr:graphicFrame macro="">
      <xdr:nvGraphicFramePr>
        <xdr:cNvPr id="2" name="Gráfico 1">
          <a:extLst>
            <a:ext uri="{FF2B5EF4-FFF2-40B4-BE49-F238E27FC236}">
              <a16:creationId xmlns:a16="http://schemas.microsoft.com/office/drawing/2014/main" id="{334A10FB-C1B3-4B8D-B8C2-72936DD65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Escritorio/Compartida%20-%20David/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551.694886574071" createdVersion="6" refreshedVersion="6" minRefreshableVersion="3" recordCount="120" xr:uid="{736A19A8-5A48-42CE-895B-2BEC64C5FB1A}">
  <cacheSource type="worksheet">
    <worksheetSource ref="S3:AH123" sheet="TD Detalle Causas" r:id="rId2"/>
  </cacheSource>
  <cacheFields count="16">
    <cacheField name="Aerolínea" numFmtId="0">
      <sharedItems count="6">
        <s v="Aeromar"/>
        <s v="Aeroméxico _x000a_Connect"/>
        <s v="Continental _x000a_Express"/>
        <s v="Envoy Air"/>
        <s v="Vivaaerobus"/>
        <s v="Volaris"/>
      </sharedItems>
    </cacheField>
    <cacheField name="Nacionalidad" numFmtId="0">
      <sharedItems count="2">
        <s v="Mexicanas"/>
        <s v="Estadounidense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SIONES POR UN TERCERO"/>
        <s v="OPERACIONES AEROLINEA*"/>
        <s v="MANTENIMIENTO AERONAVES*"/>
        <s v="ACCIDENTE*"/>
        <s v="CARGA*"/>
        <s v="COMISARIATO*"/>
        <s v="INCIDENTE*"/>
        <s v="RAMPA AEROLINEA*"/>
        <s v="TRAFICO/DOCUMENTACION*"/>
        <s v="TRIPULACIONES*"/>
        <s v="REPERCUSIONES*"/>
      </sharedItems>
    </cacheField>
    <cacheField name="Ene" numFmtId="3">
      <sharedItems containsSemiMixedTypes="0" containsString="0" containsNumber="1" containsInteger="1" minValue="0" maxValue="2" count="2">
        <n v="0"/>
        <n v="2"/>
      </sharedItems>
    </cacheField>
    <cacheField name="Feb" numFmtId="3">
      <sharedItems containsSemiMixedTypes="0" containsString="0" containsNumber="1" containsInteger="1" minValue="0" maxValue="0" count="1">
        <n v="0"/>
      </sharedItems>
    </cacheField>
    <cacheField name="Mar" numFmtId="3">
      <sharedItems containsSemiMixedTypes="0" containsString="0" containsNumber="1" containsInteger="1" minValue="0" maxValue="0" count="1">
        <n v="0"/>
      </sharedItems>
    </cacheField>
    <cacheField name="Abr" numFmtId="3">
      <sharedItems containsSemiMixedTypes="0" containsString="0" containsNumber="1" containsInteger="1" minValue="0" maxValue="0" count="1">
        <n v="0"/>
      </sharedItems>
    </cacheField>
    <cacheField name="May" numFmtId="3">
      <sharedItems containsSemiMixedTypes="0" containsString="0" containsNumber="1" containsInteger="1" minValue="0" maxValue="0" count="1">
        <n v="0"/>
      </sharedItems>
    </cacheField>
    <cacheField name="Jun" numFmtId="3">
      <sharedItems containsSemiMixedTypes="0" containsString="0" containsNumber="1" containsInteger="1" minValue="0" maxValue="5" count="3">
        <n v="5"/>
        <n v="0"/>
        <n v="2"/>
      </sharedItems>
    </cacheField>
    <cacheField name="Jul" numFmtId="3">
      <sharedItems containsSemiMixedTypes="0" containsString="0" containsNumber="1" containsInteger="1" minValue="0" maxValue="0" count="1">
        <n v="0"/>
      </sharedItems>
    </cacheField>
    <cacheField name="Ago" numFmtId="3">
      <sharedItems containsSemiMixedTypes="0" containsString="0" containsNumber="1" containsInteger="1" minValue="0" maxValue="0" count="1">
        <n v="0"/>
      </sharedItems>
    </cacheField>
    <cacheField name="Sep" numFmtId="3">
      <sharedItems containsSemiMixedTypes="0" containsString="0" containsNumber="1" containsInteger="1" minValue="0" maxValue="0" count="1">
        <n v="0"/>
      </sharedItems>
    </cacheField>
    <cacheField name="Oct" numFmtId="3">
      <sharedItems containsSemiMixedTypes="0" containsString="0" containsNumber="1" containsInteger="1" minValue="0" maxValue="0" count="1">
        <n v="0"/>
      </sharedItems>
    </cacheField>
    <cacheField name="Nov" numFmtId="3">
      <sharedItems containsSemiMixedTypes="0" containsString="0" containsNumber="1" containsInteger="1" minValue="0" maxValue="6" count="5">
        <n v="5"/>
        <n v="0"/>
        <n v="3"/>
        <n v="1"/>
        <n v="6"/>
      </sharedItems>
    </cacheField>
    <cacheField name="Dic" numFmtId="3">
      <sharedItems containsSemiMixedTypes="0" containsString="0" containsNumber="1" containsInteger="1" minValue="0" maxValue="3" count="4">
        <n v="0"/>
        <n v="2"/>
        <n v="3"/>
        <n v="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0">
  <r>
    <x v="0"/>
    <x v="0"/>
    <x v="0"/>
    <x v="0"/>
    <x v="0"/>
    <x v="0"/>
    <x v="0"/>
    <x v="0"/>
    <x v="0"/>
    <x v="0"/>
    <x v="0"/>
    <x v="0"/>
    <x v="0"/>
    <x v="0"/>
    <x v="0"/>
    <x v="0"/>
  </r>
  <r>
    <x v="0"/>
    <x v="0"/>
    <x v="0"/>
    <x v="1"/>
    <x v="0"/>
    <x v="0"/>
    <x v="0"/>
    <x v="0"/>
    <x v="0"/>
    <x v="1"/>
    <x v="0"/>
    <x v="0"/>
    <x v="0"/>
    <x v="0"/>
    <x v="1"/>
    <x v="0"/>
  </r>
  <r>
    <x v="0"/>
    <x v="0"/>
    <x v="0"/>
    <x v="2"/>
    <x v="0"/>
    <x v="0"/>
    <x v="0"/>
    <x v="0"/>
    <x v="0"/>
    <x v="1"/>
    <x v="0"/>
    <x v="0"/>
    <x v="0"/>
    <x v="0"/>
    <x v="1"/>
    <x v="0"/>
  </r>
  <r>
    <x v="0"/>
    <x v="0"/>
    <x v="0"/>
    <x v="3"/>
    <x v="0"/>
    <x v="0"/>
    <x v="0"/>
    <x v="0"/>
    <x v="0"/>
    <x v="1"/>
    <x v="0"/>
    <x v="0"/>
    <x v="0"/>
    <x v="0"/>
    <x v="1"/>
    <x v="0"/>
  </r>
  <r>
    <x v="0"/>
    <x v="0"/>
    <x v="0"/>
    <x v="4"/>
    <x v="0"/>
    <x v="0"/>
    <x v="0"/>
    <x v="0"/>
    <x v="0"/>
    <x v="1"/>
    <x v="0"/>
    <x v="0"/>
    <x v="0"/>
    <x v="0"/>
    <x v="1"/>
    <x v="0"/>
  </r>
  <r>
    <x v="0"/>
    <x v="0"/>
    <x v="0"/>
    <x v="5"/>
    <x v="0"/>
    <x v="0"/>
    <x v="0"/>
    <x v="0"/>
    <x v="0"/>
    <x v="1"/>
    <x v="0"/>
    <x v="0"/>
    <x v="0"/>
    <x v="0"/>
    <x v="1"/>
    <x v="0"/>
  </r>
  <r>
    <x v="0"/>
    <x v="0"/>
    <x v="0"/>
    <x v="6"/>
    <x v="0"/>
    <x v="0"/>
    <x v="0"/>
    <x v="0"/>
    <x v="0"/>
    <x v="1"/>
    <x v="0"/>
    <x v="0"/>
    <x v="0"/>
    <x v="0"/>
    <x v="1"/>
    <x v="0"/>
  </r>
  <r>
    <x v="0"/>
    <x v="0"/>
    <x v="0"/>
    <x v="7"/>
    <x v="0"/>
    <x v="0"/>
    <x v="0"/>
    <x v="0"/>
    <x v="0"/>
    <x v="1"/>
    <x v="0"/>
    <x v="0"/>
    <x v="0"/>
    <x v="0"/>
    <x v="1"/>
    <x v="0"/>
  </r>
  <r>
    <x v="0"/>
    <x v="0"/>
    <x v="0"/>
    <x v="8"/>
    <x v="0"/>
    <x v="0"/>
    <x v="0"/>
    <x v="0"/>
    <x v="0"/>
    <x v="1"/>
    <x v="0"/>
    <x v="0"/>
    <x v="0"/>
    <x v="0"/>
    <x v="1"/>
    <x v="0"/>
  </r>
  <r>
    <x v="0"/>
    <x v="0"/>
    <x v="0"/>
    <x v="9"/>
    <x v="0"/>
    <x v="0"/>
    <x v="0"/>
    <x v="0"/>
    <x v="0"/>
    <x v="1"/>
    <x v="0"/>
    <x v="0"/>
    <x v="0"/>
    <x v="0"/>
    <x v="1"/>
    <x v="0"/>
  </r>
  <r>
    <x v="0"/>
    <x v="0"/>
    <x v="1"/>
    <x v="10"/>
    <x v="0"/>
    <x v="0"/>
    <x v="0"/>
    <x v="0"/>
    <x v="0"/>
    <x v="1"/>
    <x v="0"/>
    <x v="0"/>
    <x v="0"/>
    <x v="0"/>
    <x v="1"/>
    <x v="0"/>
  </r>
  <r>
    <x v="0"/>
    <x v="0"/>
    <x v="1"/>
    <x v="11"/>
    <x v="0"/>
    <x v="0"/>
    <x v="0"/>
    <x v="0"/>
    <x v="0"/>
    <x v="1"/>
    <x v="0"/>
    <x v="0"/>
    <x v="0"/>
    <x v="0"/>
    <x v="1"/>
    <x v="0"/>
  </r>
  <r>
    <x v="0"/>
    <x v="0"/>
    <x v="1"/>
    <x v="12"/>
    <x v="0"/>
    <x v="0"/>
    <x v="0"/>
    <x v="0"/>
    <x v="0"/>
    <x v="1"/>
    <x v="0"/>
    <x v="0"/>
    <x v="0"/>
    <x v="0"/>
    <x v="1"/>
    <x v="0"/>
  </r>
  <r>
    <x v="0"/>
    <x v="0"/>
    <x v="1"/>
    <x v="13"/>
    <x v="0"/>
    <x v="0"/>
    <x v="0"/>
    <x v="0"/>
    <x v="0"/>
    <x v="1"/>
    <x v="0"/>
    <x v="0"/>
    <x v="0"/>
    <x v="0"/>
    <x v="1"/>
    <x v="0"/>
  </r>
  <r>
    <x v="0"/>
    <x v="0"/>
    <x v="1"/>
    <x v="14"/>
    <x v="0"/>
    <x v="0"/>
    <x v="0"/>
    <x v="0"/>
    <x v="0"/>
    <x v="1"/>
    <x v="0"/>
    <x v="0"/>
    <x v="0"/>
    <x v="0"/>
    <x v="1"/>
    <x v="0"/>
  </r>
  <r>
    <x v="0"/>
    <x v="0"/>
    <x v="1"/>
    <x v="15"/>
    <x v="0"/>
    <x v="0"/>
    <x v="0"/>
    <x v="0"/>
    <x v="0"/>
    <x v="1"/>
    <x v="0"/>
    <x v="0"/>
    <x v="0"/>
    <x v="0"/>
    <x v="1"/>
    <x v="0"/>
  </r>
  <r>
    <x v="0"/>
    <x v="0"/>
    <x v="1"/>
    <x v="16"/>
    <x v="0"/>
    <x v="0"/>
    <x v="0"/>
    <x v="0"/>
    <x v="0"/>
    <x v="1"/>
    <x v="0"/>
    <x v="0"/>
    <x v="0"/>
    <x v="0"/>
    <x v="1"/>
    <x v="0"/>
  </r>
  <r>
    <x v="0"/>
    <x v="0"/>
    <x v="1"/>
    <x v="17"/>
    <x v="0"/>
    <x v="0"/>
    <x v="0"/>
    <x v="0"/>
    <x v="0"/>
    <x v="1"/>
    <x v="0"/>
    <x v="0"/>
    <x v="0"/>
    <x v="0"/>
    <x v="1"/>
    <x v="0"/>
  </r>
  <r>
    <x v="0"/>
    <x v="0"/>
    <x v="1"/>
    <x v="18"/>
    <x v="0"/>
    <x v="0"/>
    <x v="0"/>
    <x v="0"/>
    <x v="0"/>
    <x v="1"/>
    <x v="0"/>
    <x v="0"/>
    <x v="0"/>
    <x v="0"/>
    <x v="1"/>
    <x v="0"/>
  </r>
  <r>
    <x v="0"/>
    <x v="0"/>
    <x v="1"/>
    <x v="19"/>
    <x v="0"/>
    <x v="0"/>
    <x v="0"/>
    <x v="0"/>
    <x v="0"/>
    <x v="1"/>
    <x v="0"/>
    <x v="0"/>
    <x v="0"/>
    <x v="0"/>
    <x v="1"/>
    <x v="0"/>
  </r>
  <r>
    <x v="1"/>
    <x v="0"/>
    <x v="0"/>
    <x v="0"/>
    <x v="0"/>
    <x v="0"/>
    <x v="0"/>
    <x v="0"/>
    <x v="0"/>
    <x v="1"/>
    <x v="0"/>
    <x v="0"/>
    <x v="0"/>
    <x v="0"/>
    <x v="1"/>
    <x v="1"/>
  </r>
  <r>
    <x v="1"/>
    <x v="0"/>
    <x v="0"/>
    <x v="1"/>
    <x v="0"/>
    <x v="0"/>
    <x v="0"/>
    <x v="0"/>
    <x v="0"/>
    <x v="1"/>
    <x v="0"/>
    <x v="0"/>
    <x v="0"/>
    <x v="0"/>
    <x v="1"/>
    <x v="0"/>
  </r>
  <r>
    <x v="1"/>
    <x v="0"/>
    <x v="0"/>
    <x v="2"/>
    <x v="0"/>
    <x v="0"/>
    <x v="0"/>
    <x v="0"/>
    <x v="0"/>
    <x v="1"/>
    <x v="0"/>
    <x v="0"/>
    <x v="0"/>
    <x v="0"/>
    <x v="1"/>
    <x v="0"/>
  </r>
  <r>
    <x v="1"/>
    <x v="0"/>
    <x v="0"/>
    <x v="3"/>
    <x v="0"/>
    <x v="0"/>
    <x v="0"/>
    <x v="0"/>
    <x v="0"/>
    <x v="1"/>
    <x v="0"/>
    <x v="0"/>
    <x v="0"/>
    <x v="0"/>
    <x v="1"/>
    <x v="0"/>
  </r>
  <r>
    <x v="1"/>
    <x v="0"/>
    <x v="0"/>
    <x v="4"/>
    <x v="0"/>
    <x v="0"/>
    <x v="0"/>
    <x v="0"/>
    <x v="0"/>
    <x v="1"/>
    <x v="0"/>
    <x v="0"/>
    <x v="0"/>
    <x v="0"/>
    <x v="1"/>
    <x v="0"/>
  </r>
  <r>
    <x v="1"/>
    <x v="0"/>
    <x v="0"/>
    <x v="5"/>
    <x v="0"/>
    <x v="0"/>
    <x v="0"/>
    <x v="0"/>
    <x v="0"/>
    <x v="1"/>
    <x v="0"/>
    <x v="0"/>
    <x v="0"/>
    <x v="0"/>
    <x v="1"/>
    <x v="0"/>
  </r>
  <r>
    <x v="1"/>
    <x v="0"/>
    <x v="0"/>
    <x v="6"/>
    <x v="0"/>
    <x v="0"/>
    <x v="0"/>
    <x v="0"/>
    <x v="0"/>
    <x v="1"/>
    <x v="0"/>
    <x v="0"/>
    <x v="0"/>
    <x v="0"/>
    <x v="1"/>
    <x v="0"/>
  </r>
  <r>
    <x v="1"/>
    <x v="0"/>
    <x v="0"/>
    <x v="7"/>
    <x v="0"/>
    <x v="0"/>
    <x v="0"/>
    <x v="0"/>
    <x v="0"/>
    <x v="1"/>
    <x v="0"/>
    <x v="0"/>
    <x v="0"/>
    <x v="0"/>
    <x v="1"/>
    <x v="0"/>
  </r>
  <r>
    <x v="1"/>
    <x v="0"/>
    <x v="0"/>
    <x v="8"/>
    <x v="0"/>
    <x v="0"/>
    <x v="0"/>
    <x v="0"/>
    <x v="0"/>
    <x v="1"/>
    <x v="0"/>
    <x v="0"/>
    <x v="0"/>
    <x v="0"/>
    <x v="1"/>
    <x v="0"/>
  </r>
  <r>
    <x v="1"/>
    <x v="0"/>
    <x v="0"/>
    <x v="9"/>
    <x v="0"/>
    <x v="0"/>
    <x v="0"/>
    <x v="0"/>
    <x v="0"/>
    <x v="1"/>
    <x v="0"/>
    <x v="0"/>
    <x v="0"/>
    <x v="0"/>
    <x v="1"/>
    <x v="0"/>
  </r>
  <r>
    <x v="1"/>
    <x v="0"/>
    <x v="1"/>
    <x v="10"/>
    <x v="0"/>
    <x v="0"/>
    <x v="0"/>
    <x v="0"/>
    <x v="0"/>
    <x v="1"/>
    <x v="0"/>
    <x v="0"/>
    <x v="0"/>
    <x v="0"/>
    <x v="1"/>
    <x v="0"/>
  </r>
  <r>
    <x v="1"/>
    <x v="0"/>
    <x v="1"/>
    <x v="11"/>
    <x v="0"/>
    <x v="0"/>
    <x v="0"/>
    <x v="0"/>
    <x v="0"/>
    <x v="1"/>
    <x v="0"/>
    <x v="0"/>
    <x v="0"/>
    <x v="0"/>
    <x v="1"/>
    <x v="0"/>
  </r>
  <r>
    <x v="1"/>
    <x v="0"/>
    <x v="1"/>
    <x v="12"/>
    <x v="0"/>
    <x v="0"/>
    <x v="0"/>
    <x v="0"/>
    <x v="0"/>
    <x v="1"/>
    <x v="0"/>
    <x v="0"/>
    <x v="0"/>
    <x v="0"/>
    <x v="1"/>
    <x v="0"/>
  </r>
  <r>
    <x v="1"/>
    <x v="0"/>
    <x v="1"/>
    <x v="13"/>
    <x v="0"/>
    <x v="0"/>
    <x v="0"/>
    <x v="0"/>
    <x v="0"/>
    <x v="1"/>
    <x v="0"/>
    <x v="0"/>
    <x v="0"/>
    <x v="0"/>
    <x v="1"/>
    <x v="0"/>
  </r>
  <r>
    <x v="1"/>
    <x v="0"/>
    <x v="1"/>
    <x v="14"/>
    <x v="0"/>
    <x v="0"/>
    <x v="0"/>
    <x v="0"/>
    <x v="0"/>
    <x v="1"/>
    <x v="0"/>
    <x v="0"/>
    <x v="0"/>
    <x v="0"/>
    <x v="1"/>
    <x v="0"/>
  </r>
  <r>
    <x v="1"/>
    <x v="0"/>
    <x v="1"/>
    <x v="15"/>
    <x v="0"/>
    <x v="0"/>
    <x v="0"/>
    <x v="0"/>
    <x v="0"/>
    <x v="1"/>
    <x v="0"/>
    <x v="0"/>
    <x v="0"/>
    <x v="0"/>
    <x v="1"/>
    <x v="0"/>
  </r>
  <r>
    <x v="1"/>
    <x v="0"/>
    <x v="1"/>
    <x v="16"/>
    <x v="0"/>
    <x v="0"/>
    <x v="0"/>
    <x v="0"/>
    <x v="0"/>
    <x v="1"/>
    <x v="0"/>
    <x v="0"/>
    <x v="0"/>
    <x v="0"/>
    <x v="1"/>
    <x v="0"/>
  </r>
  <r>
    <x v="1"/>
    <x v="0"/>
    <x v="1"/>
    <x v="17"/>
    <x v="0"/>
    <x v="0"/>
    <x v="0"/>
    <x v="0"/>
    <x v="0"/>
    <x v="1"/>
    <x v="0"/>
    <x v="0"/>
    <x v="0"/>
    <x v="0"/>
    <x v="1"/>
    <x v="0"/>
  </r>
  <r>
    <x v="1"/>
    <x v="0"/>
    <x v="1"/>
    <x v="18"/>
    <x v="0"/>
    <x v="0"/>
    <x v="0"/>
    <x v="0"/>
    <x v="0"/>
    <x v="1"/>
    <x v="0"/>
    <x v="0"/>
    <x v="0"/>
    <x v="0"/>
    <x v="1"/>
    <x v="0"/>
  </r>
  <r>
    <x v="1"/>
    <x v="0"/>
    <x v="1"/>
    <x v="19"/>
    <x v="0"/>
    <x v="0"/>
    <x v="0"/>
    <x v="0"/>
    <x v="0"/>
    <x v="1"/>
    <x v="0"/>
    <x v="0"/>
    <x v="0"/>
    <x v="0"/>
    <x v="1"/>
    <x v="0"/>
  </r>
  <r>
    <x v="2"/>
    <x v="1"/>
    <x v="0"/>
    <x v="0"/>
    <x v="1"/>
    <x v="0"/>
    <x v="0"/>
    <x v="0"/>
    <x v="0"/>
    <x v="2"/>
    <x v="0"/>
    <x v="0"/>
    <x v="0"/>
    <x v="0"/>
    <x v="2"/>
    <x v="2"/>
  </r>
  <r>
    <x v="2"/>
    <x v="1"/>
    <x v="0"/>
    <x v="1"/>
    <x v="0"/>
    <x v="0"/>
    <x v="0"/>
    <x v="0"/>
    <x v="0"/>
    <x v="1"/>
    <x v="0"/>
    <x v="0"/>
    <x v="0"/>
    <x v="0"/>
    <x v="1"/>
    <x v="0"/>
  </r>
  <r>
    <x v="2"/>
    <x v="1"/>
    <x v="0"/>
    <x v="2"/>
    <x v="0"/>
    <x v="0"/>
    <x v="0"/>
    <x v="0"/>
    <x v="0"/>
    <x v="1"/>
    <x v="0"/>
    <x v="0"/>
    <x v="0"/>
    <x v="0"/>
    <x v="1"/>
    <x v="0"/>
  </r>
  <r>
    <x v="2"/>
    <x v="1"/>
    <x v="0"/>
    <x v="3"/>
    <x v="0"/>
    <x v="0"/>
    <x v="0"/>
    <x v="0"/>
    <x v="0"/>
    <x v="1"/>
    <x v="0"/>
    <x v="0"/>
    <x v="0"/>
    <x v="0"/>
    <x v="1"/>
    <x v="0"/>
  </r>
  <r>
    <x v="2"/>
    <x v="1"/>
    <x v="0"/>
    <x v="4"/>
    <x v="0"/>
    <x v="0"/>
    <x v="0"/>
    <x v="0"/>
    <x v="0"/>
    <x v="1"/>
    <x v="0"/>
    <x v="0"/>
    <x v="0"/>
    <x v="0"/>
    <x v="1"/>
    <x v="0"/>
  </r>
  <r>
    <x v="2"/>
    <x v="1"/>
    <x v="0"/>
    <x v="5"/>
    <x v="0"/>
    <x v="0"/>
    <x v="0"/>
    <x v="0"/>
    <x v="0"/>
    <x v="1"/>
    <x v="0"/>
    <x v="0"/>
    <x v="0"/>
    <x v="0"/>
    <x v="1"/>
    <x v="0"/>
  </r>
  <r>
    <x v="2"/>
    <x v="1"/>
    <x v="0"/>
    <x v="6"/>
    <x v="0"/>
    <x v="0"/>
    <x v="0"/>
    <x v="0"/>
    <x v="0"/>
    <x v="1"/>
    <x v="0"/>
    <x v="0"/>
    <x v="0"/>
    <x v="0"/>
    <x v="1"/>
    <x v="0"/>
  </r>
  <r>
    <x v="2"/>
    <x v="1"/>
    <x v="0"/>
    <x v="7"/>
    <x v="0"/>
    <x v="0"/>
    <x v="0"/>
    <x v="0"/>
    <x v="0"/>
    <x v="1"/>
    <x v="0"/>
    <x v="0"/>
    <x v="0"/>
    <x v="0"/>
    <x v="1"/>
    <x v="0"/>
  </r>
  <r>
    <x v="2"/>
    <x v="1"/>
    <x v="0"/>
    <x v="8"/>
    <x v="0"/>
    <x v="0"/>
    <x v="0"/>
    <x v="0"/>
    <x v="0"/>
    <x v="1"/>
    <x v="0"/>
    <x v="0"/>
    <x v="0"/>
    <x v="0"/>
    <x v="1"/>
    <x v="0"/>
  </r>
  <r>
    <x v="2"/>
    <x v="1"/>
    <x v="0"/>
    <x v="9"/>
    <x v="0"/>
    <x v="0"/>
    <x v="0"/>
    <x v="0"/>
    <x v="0"/>
    <x v="1"/>
    <x v="0"/>
    <x v="0"/>
    <x v="0"/>
    <x v="0"/>
    <x v="1"/>
    <x v="0"/>
  </r>
  <r>
    <x v="2"/>
    <x v="1"/>
    <x v="1"/>
    <x v="10"/>
    <x v="0"/>
    <x v="0"/>
    <x v="0"/>
    <x v="0"/>
    <x v="0"/>
    <x v="1"/>
    <x v="0"/>
    <x v="0"/>
    <x v="0"/>
    <x v="0"/>
    <x v="1"/>
    <x v="0"/>
  </r>
  <r>
    <x v="2"/>
    <x v="1"/>
    <x v="1"/>
    <x v="11"/>
    <x v="0"/>
    <x v="0"/>
    <x v="0"/>
    <x v="0"/>
    <x v="0"/>
    <x v="1"/>
    <x v="0"/>
    <x v="0"/>
    <x v="0"/>
    <x v="0"/>
    <x v="1"/>
    <x v="0"/>
  </r>
  <r>
    <x v="2"/>
    <x v="1"/>
    <x v="1"/>
    <x v="12"/>
    <x v="0"/>
    <x v="0"/>
    <x v="0"/>
    <x v="0"/>
    <x v="0"/>
    <x v="1"/>
    <x v="0"/>
    <x v="0"/>
    <x v="0"/>
    <x v="0"/>
    <x v="1"/>
    <x v="0"/>
  </r>
  <r>
    <x v="2"/>
    <x v="1"/>
    <x v="1"/>
    <x v="13"/>
    <x v="0"/>
    <x v="0"/>
    <x v="0"/>
    <x v="0"/>
    <x v="0"/>
    <x v="1"/>
    <x v="0"/>
    <x v="0"/>
    <x v="0"/>
    <x v="0"/>
    <x v="1"/>
    <x v="0"/>
  </r>
  <r>
    <x v="2"/>
    <x v="1"/>
    <x v="1"/>
    <x v="14"/>
    <x v="0"/>
    <x v="0"/>
    <x v="0"/>
    <x v="0"/>
    <x v="0"/>
    <x v="1"/>
    <x v="0"/>
    <x v="0"/>
    <x v="0"/>
    <x v="0"/>
    <x v="1"/>
    <x v="0"/>
  </r>
  <r>
    <x v="2"/>
    <x v="1"/>
    <x v="1"/>
    <x v="15"/>
    <x v="0"/>
    <x v="0"/>
    <x v="0"/>
    <x v="0"/>
    <x v="0"/>
    <x v="1"/>
    <x v="0"/>
    <x v="0"/>
    <x v="0"/>
    <x v="0"/>
    <x v="1"/>
    <x v="0"/>
  </r>
  <r>
    <x v="2"/>
    <x v="1"/>
    <x v="1"/>
    <x v="16"/>
    <x v="0"/>
    <x v="0"/>
    <x v="0"/>
    <x v="0"/>
    <x v="0"/>
    <x v="1"/>
    <x v="0"/>
    <x v="0"/>
    <x v="0"/>
    <x v="0"/>
    <x v="1"/>
    <x v="0"/>
  </r>
  <r>
    <x v="2"/>
    <x v="1"/>
    <x v="1"/>
    <x v="17"/>
    <x v="0"/>
    <x v="0"/>
    <x v="0"/>
    <x v="0"/>
    <x v="0"/>
    <x v="1"/>
    <x v="0"/>
    <x v="0"/>
    <x v="0"/>
    <x v="0"/>
    <x v="1"/>
    <x v="0"/>
  </r>
  <r>
    <x v="2"/>
    <x v="1"/>
    <x v="1"/>
    <x v="18"/>
    <x v="0"/>
    <x v="0"/>
    <x v="0"/>
    <x v="0"/>
    <x v="0"/>
    <x v="1"/>
    <x v="0"/>
    <x v="0"/>
    <x v="0"/>
    <x v="0"/>
    <x v="1"/>
    <x v="0"/>
  </r>
  <r>
    <x v="2"/>
    <x v="1"/>
    <x v="1"/>
    <x v="19"/>
    <x v="0"/>
    <x v="0"/>
    <x v="0"/>
    <x v="0"/>
    <x v="0"/>
    <x v="1"/>
    <x v="0"/>
    <x v="0"/>
    <x v="0"/>
    <x v="0"/>
    <x v="1"/>
    <x v="0"/>
  </r>
  <r>
    <x v="3"/>
    <x v="1"/>
    <x v="0"/>
    <x v="0"/>
    <x v="1"/>
    <x v="0"/>
    <x v="0"/>
    <x v="0"/>
    <x v="0"/>
    <x v="1"/>
    <x v="0"/>
    <x v="0"/>
    <x v="0"/>
    <x v="0"/>
    <x v="3"/>
    <x v="0"/>
  </r>
  <r>
    <x v="3"/>
    <x v="1"/>
    <x v="0"/>
    <x v="1"/>
    <x v="0"/>
    <x v="0"/>
    <x v="0"/>
    <x v="0"/>
    <x v="0"/>
    <x v="1"/>
    <x v="0"/>
    <x v="0"/>
    <x v="0"/>
    <x v="0"/>
    <x v="1"/>
    <x v="0"/>
  </r>
  <r>
    <x v="3"/>
    <x v="1"/>
    <x v="0"/>
    <x v="2"/>
    <x v="0"/>
    <x v="0"/>
    <x v="0"/>
    <x v="0"/>
    <x v="0"/>
    <x v="1"/>
    <x v="0"/>
    <x v="0"/>
    <x v="0"/>
    <x v="0"/>
    <x v="1"/>
    <x v="0"/>
  </r>
  <r>
    <x v="3"/>
    <x v="1"/>
    <x v="0"/>
    <x v="3"/>
    <x v="0"/>
    <x v="0"/>
    <x v="0"/>
    <x v="0"/>
    <x v="0"/>
    <x v="1"/>
    <x v="0"/>
    <x v="0"/>
    <x v="0"/>
    <x v="0"/>
    <x v="1"/>
    <x v="0"/>
  </r>
  <r>
    <x v="3"/>
    <x v="1"/>
    <x v="0"/>
    <x v="4"/>
    <x v="0"/>
    <x v="0"/>
    <x v="0"/>
    <x v="0"/>
    <x v="0"/>
    <x v="1"/>
    <x v="0"/>
    <x v="0"/>
    <x v="0"/>
    <x v="0"/>
    <x v="1"/>
    <x v="0"/>
  </r>
  <r>
    <x v="3"/>
    <x v="1"/>
    <x v="0"/>
    <x v="5"/>
    <x v="0"/>
    <x v="0"/>
    <x v="0"/>
    <x v="0"/>
    <x v="0"/>
    <x v="1"/>
    <x v="0"/>
    <x v="0"/>
    <x v="0"/>
    <x v="0"/>
    <x v="1"/>
    <x v="0"/>
  </r>
  <r>
    <x v="3"/>
    <x v="1"/>
    <x v="0"/>
    <x v="6"/>
    <x v="0"/>
    <x v="0"/>
    <x v="0"/>
    <x v="0"/>
    <x v="0"/>
    <x v="1"/>
    <x v="0"/>
    <x v="0"/>
    <x v="0"/>
    <x v="0"/>
    <x v="1"/>
    <x v="0"/>
  </r>
  <r>
    <x v="3"/>
    <x v="1"/>
    <x v="0"/>
    <x v="7"/>
    <x v="0"/>
    <x v="0"/>
    <x v="0"/>
    <x v="0"/>
    <x v="0"/>
    <x v="1"/>
    <x v="0"/>
    <x v="0"/>
    <x v="0"/>
    <x v="0"/>
    <x v="1"/>
    <x v="0"/>
  </r>
  <r>
    <x v="3"/>
    <x v="1"/>
    <x v="0"/>
    <x v="8"/>
    <x v="0"/>
    <x v="0"/>
    <x v="0"/>
    <x v="0"/>
    <x v="0"/>
    <x v="1"/>
    <x v="0"/>
    <x v="0"/>
    <x v="0"/>
    <x v="0"/>
    <x v="1"/>
    <x v="0"/>
  </r>
  <r>
    <x v="3"/>
    <x v="1"/>
    <x v="0"/>
    <x v="9"/>
    <x v="0"/>
    <x v="0"/>
    <x v="0"/>
    <x v="0"/>
    <x v="0"/>
    <x v="1"/>
    <x v="0"/>
    <x v="0"/>
    <x v="0"/>
    <x v="0"/>
    <x v="1"/>
    <x v="0"/>
  </r>
  <r>
    <x v="3"/>
    <x v="1"/>
    <x v="1"/>
    <x v="10"/>
    <x v="0"/>
    <x v="0"/>
    <x v="0"/>
    <x v="0"/>
    <x v="0"/>
    <x v="1"/>
    <x v="0"/>
    <x v="0"/>
    <x v="0"/>
    <x v="0"/>
    <x v="1"/>
    <x v="0"/>
  </r>
  <r>
    <x v="3"/>
    <x v="1"/>
    <x v="1"/>
    <x v="11"/>
    <x v="0"/>
    <x v="0"/>
    <x v="0"/>
    <x v="0"/>
    <x v="0"/>
    <x v="1"/>
    <x v="0"/>
    <x v="0"/>
    <x v="0"/>
    <x v="0"/>
    <x v="1"/>
    <x v="0"/>
  </r>
  <r>
    <x v="3"/>
    <x v="1"/>
    <x v="1"/>
    <x v="12"/>
    <x v="0"/>
    <x v="0"/>
    <x v="0"/>
    <x v="0"/>
    <x v="0"/>
    <x v="1"/>
    <x v="0"/>
    <x v="0"/>
    <x v="0"/>
    <x v="0"/>
    <x v="1"/>
    <x v="0"/>
  </r>
  <r>
    <x v="3"/>
    <x v="1"/>
    <x v="1"/>
    <x v="13"/>
    <x v="0"/>
    <x v="0"/>
    <x v="0"/>
    <x v="0"/>
    <x v="0"/>
    <x v="1"/>
    <x v="0"/>
    <x v="0"/>
    <x v="0"/>
    <x v="0"/>
    <x v="1"/>
    <x v="0"/>
  </r>
  <r>
    <x v="3"/>
    <x v="1"/>
    <x v="1"/>
    <x v="14"/>
    <x v="0"/>
    <x v="0"/>
    <x v="0"/>
    <x v="0"/>
    <x v="0"/>
    <x v="1"/>
    <x v="0"/>
    <x v="0"/>
    <x v="0"/>
    <x v="0"/>
    <x v="1"/>
    <x v="0"/>
  </r>
  <r>
    <x v="3"/>
    <x v="1"/>
    <x v="1"/>
    <x v="15"/>
    <x v="0"/>
    <x v="0"/>
    <x v="0"/>
    <x v="0"/>
    <x v="0"/>
    <x v="1"/>
    <x v="0"/>
    <x v="0"/>
    <x v="0"/>
    <x v="0"/>
    <x v="1"/>
    <x v="0"/>
  </r>
  <r>
    <x v="3"/>
    <x v="1"/>
    <x v="1"/>
    <x v="16"/>
    <x v="0"/>
    <x v="0"/>
    <x v="0"/>
    <x v="0"/>
    <x v="0"/>
    <x v="1"/>
    <x v="0"/>
    <x v="0"/>
    <x v="0"/>
    <x v="0"/>
    <x v="1"/>
    <x v="0"/>
  </r>
  <r>
    <x v="3"/>
    <x v="1"/>
    <x v="1"/>
    <x v="17"/>
    <x v="0"/>
    <x v="0"/>
    <x v="0"/>
    <x v="0"/>
    <x v="0"/>
    <x v="1"/>
    <x v="0"/>
    <x v="0"/>
    <x v="0"/>
    <x v="0"/>
    <x v="1"/>
    <x v="0"/>
  </r>
  <r>
    <x v="3"/>
    <x v="1"/>
    <x v="1"/>
    <x v="18"/>
    <x v="0"/>
    <x v="0"/>
    <x v="0"/>
    <x v="0"/>
    <x v="0"/>
    <x v="1"/>
    <x v="0"/>
    <x v="0"/>
    <x v="0"/>
    <x v="0"/>
    <x v="1"/>
    <x v="0"/>
  </r>
  <r>
    <x v="3"/>
    <x v="1"/>
    <x v="1"/>
    <x v="19"/>
    <x v="0"/>
    <x v="0"/>
    <x v="0"/>
    <x v="0"/>
    <x v="0"/>
    <x v="1"/>
    <x v="0"/>
    <x v="0"/>
    <x v="0"/>
    <x v="0"/>
    <x v="1"/>
    <x v="0"/>
  </r>
  <r>
    <x v="4"/>
    <x v="0"/>
    <x v="0"/>
    <x v="0"/>
    <x v="0"/>
    <x v="0"/>
    <x v="0"/>
    <x v="0"/>
    <x v="0"/>
    <x v="1"/>
    <x v="0"/>
    <x v="0"/>
    <x v="0"/>
    <x v="0"/>
    <x v="0"/>
    <x v="0"/>
  </r>
  <r>
    <x v="4"/>
    <x v="0"/>
    <x v="0"/>
    <x v="1"/>
    <x v="0"/>
    <x v="0"/>
    <x v="0"/>
    <x v="0"/>
    <x v="0"/>
    <x v="1"/>
    <x v="0"/>
    <x v="0"/>
    <x v="0"/>
    <x v="0"/>
    <x v="1"/>
    <x v="0"/>
  </r>
  <r>
    <x v="4"/>
    <x v="0"/>
    <x v="0"/>
    <x v="2"/>
    <x v="0"/>
    <x v="0"/>
    <x v="0"/>
    <x v="0"/>
    <x v="0"/>
    <x v="1"/>
    <x v="0"/>
    <x v="0"/>
    <x v="0"/>
    <x v="0"/>
    <x v="1"/>
    <x v="0"/>
  </r>
  <r>
    <x v="4"/>
    <x v="0"/>
    <x v="0"/>
    <x v="3"/>
    <x v="0"/>
    <x v="0"/>
    <x v="0"/>
    <x v="0"/>
    <x v="0"/>
    <x v="1"/>
    <x v="0"/>
    <x v="0"/>
    <x v="0"/>
    <x v="0"/>
    <x v="1"/>
    <x v="0"/>
  </r>
  <r>
    <x v="4"/>
    <x v="0"/>
    <x v="0"/>
    <x v="4"/>
    <x v="0"/>
    <x v="0"/>
    <x v="0"/>
    <x v="0"/>
    <x v="0"/>
    <x v="1"/>
    <x v="0"/>
    <x v="0"/>
    <x v="0"/>
    <x v="0"/>
    <x v="1"/>
    <x v="0"/>
  </r>
  <r>
    <x v="4"/>
    <x v="0"/>
    <x v="0"/>
    <x v="5"/>
    <x v="0"/>
    <x v="0"/>
    <x v="0"/>
    <x v="0"/>
    <x v="0"/>
    <x v="1"/>
    <x v="0"/>
    <x v="0"/>
    <x v="0"/>
    <x v="0"/>
    <x v="1"/>
    <x v="0"/>
  </r>
  <r>
    <x v="4"/>
    <x v="0"/>
    <x v="0"/>
    <x v="6"/>
    <x v="0"/>
    <x v="0"/>
    <x v="0"/>
    <x v="0"/>
    <x v="0"/>
    <x v="1"/>
    <x v="0"/>
    <x v="0"/>
    <x v="0"/>
    <x v="0"/>
    <x v="1"/>
    <x v="0"/>
  </r>
  <r>
    <x v="4"/>
    <x v="0"/>
    <x v="0"/>
    <x v="7"/>
    <x v="0"/>
    <x v="0"/>
    <x v="0"/>
    <x v="0"/>
    <x v="0"/>
    <x v="1"/>
    <x v="0"/>
    <x v="0"/>
    <x v="0"/>
    <x v="0"/>
    <x v="1"/>
    <x v="0"/>
  </r>
  <r>
    <x v="4"/>
    <x v="0"/>
    <x v="0"/>
    <x v="8"/>
    <x v="0"/>
    <x v="0"/>
    <x v="0"/>
    <x v="0"/>
    <x v="0"/>
    <x v="1"/>
    <x v="0"/>
    <x v="0"/>
    <x v="0"/>
    <x v="0"/>
    <x v="1"/>
    <x v="0"/>
  </r>
  <r>
    <x v="4"/>
    <x v="0"/>
    <x v="0"/>
    <x v="9"/>
    <x v="0"/>
    <x v="0"/>
    <x v="0"/>
    <x v="0"/>
    <x v="0"/>
    <x v="1"/>
    <x v="0"/>
    <x v="0"/>
    <x v="0"/>
    <x v="0"/>
    <x v="1"/>
    <x v="0"/>
  </r>
  <r>
    <x v="4"/>
    <x v="0"/>
    <x v="1"/>
    <x v="10"/>
    <x v="0"/>
    <x v="0"/>
    <x v="0"/>
    <x v="0"/>
    <x v="0"/>
    <x v="1"/>
    <x v="0"/>
    <x v="0"/>
    <x v="0"/>
    <x v="0"/>
    <x v="1"/>
    <x v="0"/>
  </r>
  <r>
    <x v="4"/>
    <x v="0"/>
    <x v="1"/>
    <x v="11"/>
    <x v="0"/>
    <x v="0"/>
    <x v="0"/>
    <x v="0"/>
    <x v="0"/>
    <x v="1"/>
    <x v="0"/>
    <x v="0"/>
    <x v="0"/>
    <x v="0"/>
    <x v="1"/>
    <x v="0"/>
  </r>
  <r>
    <x v="4"/>
    <x v="0"/>
    <x v="1"/>
    <x v="12"/>
    <x v="0"/>
    <x v="0"/>
    <x v="0"/>
    <x v="0"/>
    <x v="0"/>
    <x v="1"/>
    <x v="0"/>
    <x v="0"/>
    <x v="0"/>
    <x v="0"/>
    <x v="1"/>
    <x v="0"/>
  </r>
  <r>
    <x v="4"/>
    <x v="0"/>
    <x v="1"/>
    <x v="13"/>
    <x v="0"/>
    <x v="0"/>
    <x v="0"/>
    <x v="0"/>
    <x v="0"/>
    <x v="1"/>
    <x v="0"/>
    <x v="0"/>
    <x v="0"/>
    <x v="0"/>
    <x v="1"/>
    <x v="0"/>
  </r>
  <r>
    <x v="4"/>
    <x v="0"/>
    <x v="1"/>
    <x v="14"/>
    <x v="0"/>
    <x v="0"/>
    <x v="0"/>
    <x v="0"/>
    <x v="0"/>
    <x v="1"/>
    <x v="0"/>
    <x v="0"/>
    <x v="0"/>
    <x v="0"/>
    <x v="1"/>
    <x v="0"/>
  </r>
  <r>
    <x v="4"/>
    <x v="0"/>
    <x v="1"/>
    <x v="15"/>
    <x v="0"/>
    <x v="0"/>
    <x v="0"/>
    <x v="0"/>
    <x v="0"/>
    <x v="1"/>
    <x v="0"/>
    <x v="0"/>
    <x v="0"/>
    <x v="0"/>
    <x v="1"/>
    <x v="0"/>
  </r>
  <r>
    <x v="4"/>
    <x v="0"/>
    <x v="1"/>
    <x v="16"/>
    <x v="0"/>
    <x v="0"/>
    <x v="0"/>
    <x v="0"/>
    <x v="0"/>
    <x v="1"/>
    <x v="0"/>
    <x v="0"/>
    <x v="0"/>
    <x v="0"/>
    <x v="1"/>
    <x v="0"/>
  </r>
  <r>
    <x v="4"/>
    <x v="0"/>
    <x v="1"/>
    <x v="17"/>
    <x v="0"/>
    <x v="0"/>
    <x v="0"/>
    <x v="0"/>
    <x v="0"/>
    <x v="1"/>
    <x v="0"/>
    <x v="0"/>
    <x v="0"/>
    <x v="0"/>
    <x v="1"/>
    <x v="0"/>
  </r>
  <r>
    <x v="4"/>
    <x v="0"/>
    <x v="1"/>
    <x v="18"/>
    <x v="0"/>
    <x v="0"/>
    <x v="0"/>
    <x v="0"/>
    <x v="0"/>
    <x v="1"/>
    <x v="0"/>
    <x v="0"/>
    <x v="0"/>
    <x v="0"/>
    <x v="1"/>
    <x v="0"/>
  </r>
  <r>
    <x v="4"/>
    <x v="0"/>
    <x v="1"/>
    <x v="19"/>
    <x v="0"/>
    <x v="0"/>
    <x v="0"/>
    <x v="0"/>
    <x v="0"/>
    <x v="1"/>
    <x v="0"/>
    <x v="0"/>
    <x v="0"/>
    <x v="0"/>
    <x v="1"/>
    <x v="0"/>
  </r>
  <r>
    <x v="5"/>
    <x v="0"/>
    <x v="0"/>
    <x v="0"/>
    <x v="0"/>
    <x v="0"/>
    <x v="0"/>
    <x v="0"/>
    <x v="0"/>
    <x v="2"/>
    <x v="0"/>
    <x v="0"/>
    <x v="0"/>
    <x v="0"/>
    <x v="4"/>
    <x v="3"/>
  </r>
  <r>
    <x v="5"/>
    <x v="0"/>
    <x v="0"/>
    <x v="1"/>
    <x v="0"/>
    <x v="0"/>
    <x v="0"/>
    <x v="0"/>
    <x v="0"/>
    <x v="1"/>
    <x v="0"/>
    <x v="0"/>
    <x v="0"/>
    <x v="0"/>
    <x v="1"/>
    <x v="0"/>
  </r>
  <r>
    <x v="5"/>
    <x v="0"/>
    <x v="0"/>
    <x v="2"/>
    <x v="0"/>
    <x v="0"/>
    <x v="0"/>
    <x v="0"/>
    <x v="0"/>
    <x v="1"/>
    <x v="0"/>
    <x v="0"/>
    <x v="0"/>
    <x v="0"/>
    <x v="1"/>
    <x v="0"/>
  </r>
  <r>
    <x v="5"/>
    <x v="0"/>
    <x v="0"/>
    <x v="3"/>
    <x v="0"/>
    <x v="0"/>
    <x v="0"/>
    <x v="0"/>
    <x v="0"/>
    <x v="1"/>
    <x v="0"/>
    <x v="0"/>
    <x v="0"/>
    <x v="0"/>
    <x v="1"/>
    <x v="0"/>
  </r>
  <r>
    <x v="5"/>
    <x v="0"/>
    <x v="0"/>
    <x v="4"/>
    <x v="0"/>
    <x v="0"/>
    <x v="0"/>
    <x v="0"/>
    <x v="0"/>
    <x v="1"/>
    <x v="0"/>
    <x v="0"/>
    <x v="0"/>
    <x v="0"/>
    <x v="1"/>
    <x v="0"/>
  </r>
  <r>
    <x v="5"/>
    <x v="0"/>
    <x v="0"/>
    <x v="5"/>
    <x v="0"/>
    <x v="0"/>
    <x v="0"/>
    <x v="0"/>
    <x v="0"/>
    <x v="1"/>
    <x v="0"/>
    <x v="0"/>
    <x v="0"/>
    <x v="0"/>
    <x v="1"/>
    <x v="0"/>
  </r>
  <r>
    <x v="5"/>
    <x v="0"/>
    <x v="0"/>
    <x v="6"/>
    <x v="0"/>
    <x v="0"/>
    <x v="0"/>
    <x v="0"/>
    <x v="0"/>
    <x v="1"/>
    <x v="0"/>
    <x v="0"/>
    <x v="0"/>
    <x v="0"/>
    <x v="1"/>
    <x v="0"/>
  </r>
  <r>
    <x v="5"/>
    <x v="0"/>
    <x v="0"/>
    <x v="7"/>
    <x v="0"/>
    <x v="0"/>
    <x v="0"/>
    <x v="0"/>
    <x v="0"/>
    <x v="1"/>
    <x v="0"/>
    <x v="0"/>
    <x v="0"/>
    <x v="0"/>
    <x v="1"/>
    <x v="0"/>
  </r>
  <r>
    <x v="5"/>
    <x v="0"/>
    <x v="0"/>
    <x v="8"/>
    <x v="0"/>
    <x v="0"/>
    <x v="0"/>
    <x v="0"/>
    <x v="0"/>
    <x v="1"/>
    <x v="0"/>
    <x v="0"/>
    <x v="0"/>
    <x v="0"/>
    <x v="1"/>
    <x v="0"/>
  </r>
  <r>
    <x v="5"/>
    <x v="0"/>
    <x v="0"/>
    <x v="9"/>
    <x v="0"/>
    <x v="0"/>
    <x v="0"/>
    <x v="0"/>
    <x v="0"/>
    <x v="1"/>
    <x v="0"/>
    <x v="0"/>
    <x v="0"/>
    <x v="0"/>
    <x v="1"/>
    <x v="0"/>
  </r>
  <r>
    <x v="5"/>
    <x v="0"/>
    <x v="1"/>
    <x v="10"/>
    <x v="0"/>
    <x v="0"/>
    <x v="0"/>
    <x v="0"/>
    <x v="0"/>
    <x v="1"/>
    <x v="0"/>
    <x v="0"/>
    <x v="0"/>
    <x v="0"/>
    <x v="1"/>
    <x v="0"/>
  </r>
  <r>
    <x v="5"/>
    <x v="0"/>
    <x v="1"/>
    <x v="11"/>
    <x v="0"/>
    <x v="0"/>
    <x v="0"/>
    <x v="0"/>
    <x v="0"/>
    <x v="1"/>
    <x v="0"/>
    <x v="0"/>
    <x v="0"/>
    <x v="0"/>
    <x v="1"/>
    <x v="0"/>
  </r>
  <r>
    <x v="5"/>
    <x v="0"/>
    <x v="1"/>
    <x v="12"/>
    <x v="0"/>
    <x v="0"/>
    <x v="0"/>
    <x v="0"/>
    <x v="0"/>
    <x v="1"/>
    <x v="0"/>
    <x v="0"/>
    <x v="0"/>
    <x v="0"/>
    <x v="1"/>
    <x v="0"/>
  </r>
  <r>
    <x v="5"/>
    <x v="0"/>
    <x v="1"/>
    <x v="13"/>
    <x v="0"/>
    <x v="0"/>
    <x v="0"/>
    <x v="0"/>
    <x v="0"/>
    <x v="1"/>
    <x v="0"/>
    <x v="0"/>
    <x v="0"/>
    <x v="0"/>
    <x v="1"/>
    <x v="0"/>
  </r>
  <r>
    <x v="5"/>
    <x v="0"/>
    <x v="1"/>
    <x v="14"/>
    <x v="0"/>
    <x v="0"/>
    <x v="0"/>
    <x v="0"/>
    <x v="0"/>
    <x v="1"/>
    <x v="0"/>
    <x v="0"/>
    <x v="0"/>
    <x v="0"/>
    <x v="1"/>
    <x v="0"/>
  </r>
  <r>
    <x v="5"/>
    <x v="0"/>
    <x v="1"/>
    <x v="15"/>
    <x v="0"/>
    <x v="0"/>
    <x v="0"/>
    <x v="0"/>
    <x v="0"/>
    <x v="1"/>
    <x v="0"/>
    <x v="0"/>
    <x v="0"/>
    <x v="0"/>
    <x v="1"/>
    <x v="0"/>
  </r>
  <r>
    <x v="5"/>
    <x v="0"/>
    <x v="1"/>
    <x v="16"/>
    <x v="0"/>
    <x v="0"/>
    <x v="0"/>
    <x v="0"/>
    <x v="0"/>
    <x v="1"/>
    <x v="0"/>
    <x v="0"/>
    <x v="0"/>
    <x v="0"/>
    <x v="1"/>
    <x v="0"/>
  </r>
  <r>
    <x v="5"/>
    <x v="0"/>
    <x v="1"/>
    <x v="17"/>
    <x v="0"/>
    <x v="0"/>
    <x v="0"/>
    <x v="0"/>
    <x v="0"/>
    <x v="1"/>
    <x v="0"/>
    <x v="0"/>
    <x v="0"/>
    <x v="0"/>
    <x v="1"/>
    <x v="0"/>
  </r>
  <r>
    <x v="5"/>
    <x v="0"/>
    <x v="1"/>
    <x v="18"/>
    <x v="0"/>
    <x v="0"/>
    <x v="0"/>
    <x v="0"/>
    <x v="0"/>
    <x v="1"/>
    <x v="0"/>
    <x v="0"/>
    <x v="0"/>
    <x v="0"/>
    <x v="1"/>
    <x v="0"/>
  </r>
  <r>
    <x v="5"/>
    <x v="0"/>
    <x v="1"/>
    <x v="19"/>
    <x v="0"/>
    <x v="0"/>
    <x v="0"/>
    <x v="0"/>
    <x v="0"/>
    <x v="1"/>
    <x v="0"/>
    <x v="0"/>
    <x v="0"/>
    <x v="0"/>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6939B44-5134-40E0-910C-D5551A18B0D9}" name="TablaDinámica13" cacheId="17"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7">
        <item x="0"/>
        <item x="1"/>
        <item x="2"/>
        <item x="3"/>
        <item x="4"/>
        <item x="5"/>
        <item t="default"/>
      </items>
    </pivotField>
    <pivotField axis="axisPage" showAll="0">
      <items count="3">
        <item x="0"/>
        <item x="1"/>
        <item t="default"/>
      </items>
    </pivotField>
    <pivotField axis="axisRow" showAll="0" sortType="ascending">
      <items count="3">
        <item x="1"/>
        <item x="0"/>
        <item t="default"/>
      </items>
    </pivotField>
    <pivotField axis="axisRow" showAll="0" sortType="descending">
      <items count="21">
        <item x="1"/>
        <item x="12"/>
        <item x="2"/>
        <item x="3"/>
        <item x="4"/>
        <item x="13"/>
        <item x="14"/>
        <item x="5"/>
        <item x="6"/>
        <item x="15"/>
        <item x="7"/>
        <item x="11"/>
        <item x="0"/>
        <item x="10"/>
        <item x="8"/>
        <item x="16"/>
        <item x="17"/>
        <item x="18"/>
        <item x="9"/>
        <item x="19"/>
        <item t="default"/>
      </items>
      <autoSortScope>
        <pivotArea dataOnly="0" outline="0" fieldPosition="0">
          <references count="1">
            <reference field="4294967294" count="1" selected="0">
              <x v="8"/>
            </reference>
          </references>
        </pivotArea>
      </autoSortScope>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6"/>
    </i>
    <i r="1">
      <x v="13"/>
    </i>
    <i r="1">
      <x v="19"/>
    </i>
    <i r="1">
      <x v="5"/>
    </i>
    <i r="1">
      <x v="15"/>
    </i>
    <i r="1">
      <x v="6"/>
    </i>
    <i r="1">
      <x v="17"/>
    </i>
    <i r="1">
      <x v="9"/>
    </i>
    <i r="1">
      <x v="1"/>
    </i>
    <i r="1">
      <x v="11"/>
    </i>
    <i>
      <x v="1"/>
    </i>
    <i r="1">
      <x v="12"/>
    </i>
    <i r="1">
      <x v="8"/>
    </i>
    <i r="1">
      <x v="18"/>
    </i>
    <i r="1">
      <x v="2"/>
    </i>
    <i r="1">
      <x v="10"/>
    </i>
    <i r="1">
      <x v="3"/>
    </i>
    <i r="1">
      <x v="14"/>
    </i>
    <i r="1">
      <x v="4"/>
    </i>
    <i r="1">
      <x/>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0">
    <format dxfId="39">
      <pivotArea field="2" type="button" dataOnly="0" labelOnly="1" outline="0" axis="axisRow" fieldPosition="0"/>
    </format>
    <format dxfId="38">
      <pivotArea dataOnly="0" labelOnly="1" outline="0" fieldPosition="0">
        <references count="1">
          <reference field="4294967294" count="12">
            <x v="0"/>
            <x v="1"/>
            <x v="2"/>
            <x v="3"/>
            <x v="4"/>
            <x v="5"/>
            <x v="6"/>
            <x v="7"/>
            <x v="8"/>
            <x v="9"/>
            <x v="10"/>
            <x v="11"/>
          </reference>
        </references>
      </pivotArea>
    </format>
    <format dxfId="37">
      <pivotArea field="2" type="button" dataOnly="0" labelOnly="1" outline="0" axis="axisRow" fieldPosition="0"/>
    </format>
    <format dxfId="36">
      <pivotArea dataOnly="0" labelOnly="1" outline="0" fieldPosition="0">
        <references count="1">
          <reference field="4294967294" count="12">
            <x v="0"/>
            <x v="1"/>
            <x v="2"/>
            <x v="3"/>
            <x v="4"/>
            <x v="5"/>
            <x v="6"/>
            <x v="7"/>
            <x v="8"/>
            <x v="9"/>
            <x v="10"/>
            <x v="11"/>
          </reference>
        </references>
      </pivotArea>
    </format>
    <format dxfId="35">
      <pivotArea field="2" type="button" dataOnly="0" labelOnly="1" outline="0" axis="axisRow" fieldPosition="0"/>
    </format>
    <format dxfId="34">
      <pivotArea dataOnly="0" labelOnly="1" outline="0" fieldPosition="0">
        <references count="1">
          <reference field="4294967294" count="12">
            <x v="0"/>
            <x v="1"/>
            <x v="2"/>
            <x v="3"/>
            <x v="4"/>
            <x v="5"/>
            <x v="6"/>
            <x v="7"/>
            <x v="8"/>
            <x v="9"/>
            <x v="10"/>
            <x v="11"/>
          </reference>
        </references>
      </pivotArea>
    </format>
    <format dxfId="33">
      <pivotArea outline="0" collapsedLevelsAreSubtotals="1" fieldPosition="0"/>
    </format>
    <format dxfId="32">
      <pivotArea outline="0" collapsedLevelsAreSubtotals="1" fieldPosition="0"/>
    </format>
    <format dxfId="31">
      <pivotArea outline="0" collapsedLevelsAreSubtotals="1" fieldPosition="0"/>
    </format>
    <format dxfId="30">
      <pivotArea outline="0" collapsedLevelsAreSubtotals="1" fieldPosition="0"/>
    </format>
    <format dxfId="29">
      <pivotArea outline="0" collapsedLevelsAreSubtotals="1" fieldPosition="0"/>
    </format>
    <format dxfId="28">
      <pivotArea outline="0" collapsedLevelsAreSubtotals="1" fieldPosition="0"/>
    </format>
    <format dxfId="27">
      <pivotArea type="all" dataOnly="0" outline="0" fieldPosition="0"/>
    </format>
    <format dxfId="26">
      <pivotArea outline="0" collapsedLevelsAreSubtotals="1" fieldPosition="0"/>
    </format>
    <format dxfId="25">
      <pivotArea field="2" type="button" dataOnly="0" labelOnly="1" outline="0" axis="axisRow" fieldPosition="0"/>
    </format>
    <format dxfId="24">
      <pivotArea dataOnly="0" labelOnly="1" fieldPosition="0">
        <references count="1">
          <reference field="2" count="0"/>
        </references>
      </pivotArea>
    </format>
    <format dxfId="23">
      <pivotArea dataOnly="0" labelOnly="1" grandRow="1" outline="0" fieldPosition="0"/>
    </format>
    <format dxfId="22">
      <pivotArea dataOnly="0" labelOnly="1" fieldPosition="0">
        <references count="2">
          <reference field="2" count="1" selected="0">
            <x v="0"/>
          </reference>
          <reference field="3" count="9">
            <x v="1"/>
            <x v="5"/>
            <x v="6"/>
            <x v="9"/>
            <x v="11"/>
            <x v="13"/>
            <x v="15"/>
            <x v="16"/>
            <x v="17"/>
          </reference>
        </references>
      </pivotArea>
    </format>
    <format dxfId="21">
      <pivotArea dataOnly="0" labelOnly="1" fieldPosition="0">
        <references count="2">
          <reference field="2" count="1" selected="0">
            <x v="1"/>
          </reference>
          <reference field="3" count="9">
            <x v="0"/>
            <x v="2"/>
            <x v="3"/>
            <x v="4"/>
            <x v="7"/>
            <x v="8"/>
            <x v="10"/>
            <x v="12"/>
            <x v="14"/>
          </reference>
        </references>
      </pivotArea>
    </format>
    <format dxfId="20">
      <pivotArea dataOnly="0" labelOnly="1" outline="0" fieldPosition="0">
        <references count="1">
          <reference field="4294967294" count="12">
            <x v="0"/>
            <x v="1"/>
            <x v="2"/>
            <x v="3"/>
            <x v="4"/>
            <x v="5"/>
            <x v="6"/>
            <x v="7"/>
            <x v="8"/>
            <x v="9"/>
            <x v="10"/>
            <x v="11"/>
          </reference>
        </references>
      </pivotArea>
    </format>
    <format dxfId="19">
      <pivotArea type="all" dataOnly="0" outline="0" fieldPosition="0"/>
    </format>
    <format dxfId="18">
      <pivotArea outline="0" collapsedLevelsAreSubtotals="1" fieldPosition="0"/>
    </format>
    <format dxfId="17">
      <pivotArea field="2" type="button" dataOnly="0" labelOnly="1" outline="0" axis="axisRow" fieldPosition="0"/>
    </format>
    <format dxfId="16">
      <pivotArea dataOnly="0" labelOnly="1" fieldPosition="0">
        <references count="1">
          <reference field="2" count="0"/>
        </references>
      </pivotArea>
    </format>
    <format dxfId="15">
      <pivotArea dataOnly="0" labelOnly="1" grandRow="1" outline="0" fieldPosition="0"/>
    </format>
    <format dxfId="14">
      <pivotArea dataOnly="0" labelOnly="1" fieldPosition="0">
        <references count="2">
          <reference field="2" count="1" selected="0">
            <x v="0"/>
          </reference>
          <reference field="3" count="9">
            <x v="1"/>
            <x v="5"/>
            <x v="6"/>
            <x v="9"/>
            <x v="11"/>
            <x v="13"/>
            <x v="15"/>
            <x v="16"/>
            <x v="17"/>
          </reference>
        </references>
      </pivotArea>
    </format>
    <format dxfId="13">
      <pivotArea dataOnly="0" labelOnly="1" fieldPosition="0">
        <references count="2">
          <reference field="2" count="1" selected="0">
            <x v="1"/>
          </reference>
          <reference field="3" count="9">
            <x v="0"/>
            <x v="2"/>
            <x v="3"/>
            <x v="4"/>
            <x v="7"/>
            <x v="8"/>
            <x v="10"/>
            <x v="12"/>
            <x v="14"/>
          </reference>
        </references>
      </pivotArea>
    </format>
    <format dxfId="12">
      <pivotArea dataOnly="0" labelOnly="1" outline="0" fieldPosition="0">
        <references count="1">
          <reference field="4294967294" count="12">
            <x v="0"/>
            <x v="1"/>
            <x v="2"/>
            <x v="3"/>
            <x v="4"/>
            <x v="5"/>
            <x v="6"/>
            <x v="7"/>
            <x v="8"/>
            <x v="9"/>
            <x v="10"/>
            <x v="11"/>
          </reference>
        </references>
      </pivotArea>
    </format>
    <format dxfId="11">
      <pivotArea collapsedLevelsAreSubtotals="1" fieldPosition="0">
        <references count="1">
          <reference field="2" count="1">
            <x v="0"/>
          </reference>
        </references>
      </pivotArea>
    </format>
    <format dxfId="10">
      <pivotArea collapsedLevelsAreSubtotals="1" fieldPosition="0">
        <references count="2">
          <reference field="2" count="1" selected="0">
            <x v="0"/>
          </reference>
          <reference field="3" count="9">
            <x v="1"/>
            <x v="5"/>
            <x v="6"/>
            <x v="9"/>
            <x v="11"/>
            <x v="13"/>
            <x v="15"/>
            <x v="16"/>
            <x v="17"/>
          </reference>
        </references>
      </pivotArea>
    </format>
    <format dxfId="9">
      <pivotArea dataOnly="0" labelOnly="1" fieldPosition="0">
        <references count="1">
          <reference field="2" count="1">
            <x v="0"/>
          </reference>
        </references>
      </pivotArea>
    </format>
    <format dxfId="8">
      <pivotArea dataOnly="0" labelOnly="1" fieldPosition="0">
        <references count="2">
          <reference field="2" count="1" selected="0">
            <x v="0"/>
          </reference>
          <reference field="3" count="9">
            <x v="1"/>
            <x v="5"/>
            <x v="6"/>
            <x v="9"/>
            <x v="11"/>
            <x v="13"/>
            <x v="15"/>
            <x v="16"/>
            <x v="17"/>
          </reference>
        </references>
      </pivotArea>
    </format>
    <format dxfId="7">
      <pivotArea collapsedLevelsAreSubtotals="1" fieldPosition="0">
        <references count="1">
          <reference field="2" count="1">
            <x v="1"/>
          </reference>
        </references>
      </pivotArea>
    </format>
    <format dxfId="6">
      <pivotArea collapsedLevelsAreSubtotals="1" fieldPosition="0">
        <references count="2">
          <reference field="2" count="1" selected="0">
            <x v="1"/>
          </reference>
          <reference field="3" count="9">
            <x v="0"/>
            <x v="2"/>
            <x v="3"/>
            <x v="4"/>
            <x v="7"/>
            <x v="8"/>
            <x v="10"/>
            <x v="12"/>
            <x v="14"/>
          </reference>
        </references>
      </pivotArea>
    </format>
    <format dxfId="5">
      <pivotArea dataOnly="0" labelOnly="1" fieldPosition="0">
        <references count="1">
          <reference field="2" count="1">
            <x v="1"/>
          </reference>
        </references>
      </pivotArea>
    </format>
    <format dxfId="4">
      <pivotArea dataOnly="0" labelOnly="1" fieldPosition="0">
        <references count="2">
          <reference field="2" count="1" selected="0">
            <x v="1"/>
          </reference>
          <reference field="3" count="9">
            <x v="0"/>
            <x v="2"/>
            <x v="3"/>
            <x v="4"/>
            <x v="7"/>
            <x v="8"/>
            <x v="10"/>
            <x v="12"/>
            <x v="14"/>
          </reference>
        </references>
      </pivotArea>
    </format>
    <format dxfId="3">
      <pivotArea collapsedLevelsAreSubtotals="1" fieldPosition="0">
        <references count="2">
          <reference field="2" count="1" selected="0">
            <x v="0"/>
          </reference>
          <reference field="3" count="1">
            <x v="19"/>
          </reference>
        </references>
      </pivotArea>
    </format>
    <format dxfId="2">
      <pivotArea dataOnly="0" labelOnly="1" fieldPosition="0">
        <references count="2">
          <reference field="2" count="1" selected="0">
            <x v="0"/>
          </reference>
          <reference field="3" count="1">
            <x v="19"/>
          </reference>
        </references>
      </pivotArea>
    </format>
    <format dxfId="1">
      <pivotArea collapsedLevelsAreSubtotals="1" fieldPosition="0">
        <references count="2">
          <reference field="2" count="1" selected="0">
            <x v="1"/>
          </reference>
          <reference field="3" count="1">
            <x v="18"/>
          </reference>
        </references>
      </pivotArea>
    </format>
    <format dxfId="0">
      <pivotArea dataOnly="0" labelOnly="1" fieldPosition="0">
        <references count="2">
          <reference field="2" count="1" selected="0">
            <x v="1"/>
          </reference>
          <reference field="3"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9"/>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B14" sqref="B14"/>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62" t="s">
        <v>0</v>
      </c>
      <c r="B1" s="62"/>
      <c r="C1" s="62"/>
      <c r="D1" s="3"/>
      <c r="E1" s="3"/>
      <c r="F1" s="14"/>
      <c r="G1" s="3"/>
      <c r="H1" s="3"/>
      <c r="I1" s="3"/>
      <c r="J1" s="3"/>
      <c r="K1" s="3"/>
      <c r="L1" s="3"/>
      <c r="M1" s="3"/>
      <c r="N1" s="3"/>
      <c r="O1" s="3"/>
      <c r="Q1" s="14">
        <v>2018</v>
      </c>
    </row>
    <row r="2" spans="1:18" x14ac:dyDescent="0.2">
      <c r="A2" s="4" t="s">
        <v>95</v>
      </c>
      <c r="B2" s="3"/>
      <c r="C2" s="3"/>
      <c r="D2" s="3"/>
      <c r="E2" s="3"/>
      <c r="F2" s="3"/>
      <c r="G2" s="3"/>
      <c r="H2" s="3"/>
      <c r="I2" s="3"/>
      <c r="J2" s="3"/>
      <c r="K2" s="3"/>
      <c r="L2" s="3"/>
      <c r="M2" s="3"/>
      <c r="N2" s="3"/>
      <c r="O2" s="3"/>
    </row>
    <row r="3" spans="1:18" ht="15" x14ac:dyDescent="0.25">
      <c r="A3" s="63" t="s">
        <v>136</v>
      </c>
      <c r="B3" s="63"/>
      <c r="C3" s="63"/>
      <c r="D3" s="11"/>
      <c r="E3" s="10"/>
      <c r="F3" s="10"/>
      <c r="G3" s="10"/>
      <c r="H3" s="10"/>
      <c r="I3" s="10"/>
      <c r="J3" s="10"/>
      <c r="K3" s="10"/>
      <c r="L3" s="10"/>
      <c r="M3" s="10"/>
      <c r="N3" s="10"/>
      <c r="O3" s="10"/>
    </row>
    <row r="4" spans="1:18" x14ac:dyDescent="0.2">
      <c r="A4" s="10"/>
      <c r="B4" s="10"/>
      <c r="C4" s="10"/>
      <c r="D4" s="10"/>
      <c r="E4" s="10"/>
      <c r="F4" s="10"/>
      <c r="G4" s="10"/>
      <c r="H4" s="10"/>
      <c r="I4" s="10"/>
      <c r="J4" s="10"/>
      <c r="K4" s="10"/>
      <c r="L4" s="10"/>
      <c r="M4" s="10"/>
      <c r="N4" s="10"/>
      <c r="O4" s="10"/>
    </row>
    <row r="5" spans="1:18" ht="15" x14ac:dyDescent="0.25">
      <c r="A5" s="64" t="s">
        <v>92</v>
      </c>
      <c r="B5" s="64"/>
      <c r="C5" s="64"/>
      <c r="D5" s="3"/>
      <c r="E5" s="3"/>
      <c r="F5" s="3"/>
      <c r="G5" s="3"/>
      <c r="H5" s="3"/>
      <c r="I5" s="3"/>
      <c r="J5" s="3"/>
      <c r="K5" s="3"/>
      <c r="L5" s="3"/>
      <c r="M5" s="3"/>
      <c r="N5" s="3"/>
      <c r="O5" s="3"/>
    </row>
    <row r="6" spans="1:18" ht="12.75" customHeight="1" x14ac:dyDescent="0.2">
      <c r="A6" s="59" t="s">
        <v>6</v>
      </c>
      <c r="B6" s="59"/>
      <c r="C6" s="59"/>
      <c r="D6" s="3"/>
      <c r="E6" s="3"/>
      <c r="F6" s="3"/>
      <c r="G6" s="3"/>
      <c r="H6" s="3"/>
      <c r="I6" s="3"/>
      <c r="J6" s="3"/>
      <c r="K6" s="3"/>
      <c r="L6" s="3"/>
      <c r="M6" s="3"/>
      <c r="N6" s="3"/>
      <c r="O6" s="3"/>
    </row>
    <row r="7" spans="1:18" ht="30" customHeight="1" x14ac:dyDescent="0.2">
      <c r="A7" s="30" t="s">
        <v>2</v>
      </c>
      <c r="B7" s="30" t="s">
        <v>1</v>
      </c>
      <c r="C7" s="31"/>
      <c r="D7" s="31" t="s">
        <v>79</v>
      </c>
      <c r="E7" s="31" t="s">
        <v>80</v>
      </c>
      <c r="F7" s="31" t="s">
        <v>81</v>
      </c>
      <c r="G7" s="31" t="s">
        <v>82</v>
      </c>
      <c r="H7" s="31" t="s">
        <v>83</v>
      </c>
      <c r="I7" s="31" t="s">
        <v>84</v>
      </c>
      <c r="J7" s="31" t="s">
        <v>85</v>
      </c>
      <c r="K7" s="31" t="s">
        <v>86</v>
      </c>
      <c r="L7" s="31" t="s">
        <v>87</v>
      </c>
      <c r="M7" s="31" t="s">
        <v>88</v>
      </c>
      <c r="N7" s="31" t="s">
        <v>89</v>
      </c>
      <c r="O7" s="31" t="s">
        <v>90</v>
      </c>
      <c r="Q7" s="31" t="s">
        <v>115</v>
      </c>
    </row>
    <row r="8" spans="1:18" ht="24" customHeight="1" x14ac:dyDescent="0.2">
      <c r="A8" s="60" t="s">
        <v>116</v>
      </c>
      <c r="B8" s="60"/>
      <c r="C8" s="27" t="s">
        <v>74</v>
      </c>
      <c r="D8" s="28">
        <f>AVERAGE(D13,D18,D23,D28,D33)</f>
        <v>1</v>
      </c>
      <c r="E8" s="28">
        <f>AVERAGE(E13,E18,E23,E28,E33)</f>
        <v>1</v>
      </c>
      <c r="F8" s="28">
        <f>AVERAGE(F13,F18,F23,F28,F33)</f>
        <v>1</v>
      </c>
      <c r="G8" s="28">
        <f>AVERAGE(G13,G18,G23,G28,G33)</f>
        <v>1</v>
      </c>
      <c r="H8" s="28">
        <f>AVERAGE(H13,H18,H23,H28,H33)</f>
        <v>1</v>
      </c>
      <c r="I8" s="28">
        <f>AVERAGE(I13,I18,I23,I28,I33)</f>
        <v>1</v>
      </c>
      <c r="J8" s="28">
        <f>AVERAGE(J13,J18,J23,J28,J33)</f>
        <v>1</v>
      </c>
      <c r="K8" s="28">
        <f>AVERAGE(K13,K18,K23,K28,K33)</f>
        <v>1</v>
      </c>
      <c r="L8" s="28">
        <f>AVERAGE(L13,L18,L23,L28,L33)</f>
        <v>1</v>
      </c>
      <c r="M8" s="28">
        <f>AVERAGE(M13,M18,M23,M28,M33)</f>
        <v>1</v>
      </c>
      <c r="N8" s="28">
        <f>AVERAGE(N13,N18,N23,N28,N33)</f>
        <v>1</v>
      </c>
      <c r="O8" s="28">
        <f>AVERAGE(O13,O18,O23,O28,O33)</f>
        <v>1</v>
      </c>
      <c r="Q8" s="34">
        <f>AVERAGE(Q13,Q18,Q23,Q28,Q33)</f>
        <v>1</v>
      </c>
      <c r="R8" s="7"/>
    </row>
    <row r="9" spans="1:18" ht="12.75" customHeight="1" outlineLevel="1" x14ac:dyDescent="0.2">
      <c r="A9" s="1"/>
      <c r="B9" s="1"/>
      <c r="C9" s="6" t="s">
        <v>75</v>
      </c>
      <c r="D9" s="12">
        <f>D14+D19+D24+D29+D34</f>
        <v>485</v>
      </c>
      <c r="E9" s="12">
        <f>E14+E19+E24+E29+E34</f>
        <v>437</v>
      </c>
      <c r="F9" s="12">
        <f>F14+F19+F24+F29+F34</f>
        <v>485</v>
      </c>
      <c r="G9" s="12">
        <f>G14+G19+G24+G29+G34</f>
        <v>501</v>
      </c>
      <c r="H9" s="12">
        <f>H14+H19+H24+H29+H34</f>
        <v>526</v>
      </c>
      <c r="I9" s="12">
        <f>I14+I19+I24+I29+I34</f>
        <v>509</v>
      </c>
      <c r="J9" s="12">
        <f>J14+J19+J24+J29+J34</f>
        <v>562</v>
      </c>
      <c r="K9" s="12">
        <f>K14+K19+K24+K29+K34</f>
        <v>547</v>
      </c>
      <c r="L9" s="12">
        <f>L14+L19+L24+L29+L34</f>
        <v>514</v>
      </c>
      <c r="M9" s="12">
        <f>M14+M19+M24+M29+M34</f>
        <v>583</v>
      </c>
      <c r="N9" s="12">
        <f>N14+N19+N24+N29+N34</f>
        <v>567</v>
      </c>
      <c r="O9" s="12">
        <f>O14+O19+O24+O29+O34</f>
        <v>570</v>
      </c>
      <c r="Q9" s="12">
        <f>Q14+Q19+Q24+Q29+Q34</f>
        <v>6286</v>
      </c>
      <c r="R9" s="7"/>
    </row>
    <row r="10" spans="1:18" ht="12.75" customHeight="1" outlineLevel="1" x14ac:dyDescent="0.2">
      <c r="A10" s="1"/>
      <c r="B10" s="1"/>
      <c r="C10" s="6" t="s">
        <v>76</v>
      </c>
      <c r="D10" s="13">
        <f>AVERAGE(D15,D20,D25,D30,D35)</f>
        <v>1</v>
      </c>
      <c r="E10" s="13">
        <f>AVERAGE(E15,E20,E25,E30,E35)</f>
        <v>1</v>
      </c>
      <c r="F10" s="13">
        <f>AVERAGE(F15,F20,F25,F30,F35)</f>
        <v>1</v>
      </c>
      <c r="G10" s="13">
        <f>AVERAGE(G15,G20,G25,G30,G35)</f>
        <v>1</v>
      </c>
      <c r="H10" s="13">
        <f>AVERAGE(H15,H20,H25,H30,H35)</f>
        <v>1</v>
      </c>
      <c r="I10" s="13">
        <f>AVERAGE(I15,I20,I25,I30,I35)</f>
        <v>0.98803716608594672</v>
      </c>
      <c r="J10" s="13">
        <f>AVERAGE(J15,J20,J25,J30,J35)</f>
        <v>1</v>
      </c>
      <c r="K10" s="13">
        <f>AVERAGE(K15,K20,K25,K30,K35)</f>
        <v>1</v>
      </c>
      <c r="L10" s="13">
        <f>AVERAGE(L15,L20,L25,L30,L35)</f>
        <v>1</v>
      </c>
      <c r="M10" s="13">
        <f>AVERAGE(M15,M20,M25,M30,M35)</f>
        <v>1</v>
      </c>
      <c r="N10" s="13">
        <f>AVERAGE(N15,N20,N25,N30,N35)</f>
        <v>0.97490980441800124</v>
      </c>
      <c r="O10" s="13">
        <f>AVERAGE(O15,O20,O25,O30,O35)</f>
        <v>0.99556169429097596</v>
      </c>
      <c r="Q10" s="13">
        <f>AVERAGE(Q15,Q20,Q25,Q30,Q35)</f>
        <v>0.99620579746331583</v>
      </c>
      <c r="R10" s="7"/>
    </row>
    <row r="11" spans="1:18" ht="12.75" customHeight="1" outlineLevel="1" x14ac:dyDescent="0.2">
      <c r="A11" s="1"/>
      <c r="B11" s="1"/>
      <c r="C11" s="6" t="s">
        <v>77</v>
      </c>
      <c r="D11" s="13">
        <f>AVERAGE(D16,D21,D26,D31,D36)</f>
        <v>0</v>
      </c>
      <c r="E11" s="13">
        <f>AVERAGE(E16,E21,E26,E31,E36)</f>
        <v>0</v>
      </c>
      <c r="F11" s="13">
        <f>AVERAGE(F16,F21,F26,F31,F36)</f>
        <v>0</v>
      </c>
      <c r="G11" s="13">
        <f>AVERAGE(G16,G21,G26,G31,G36)</f>
        <v>0</v>
      </c>
      <c r="H11" s="13">
        <f>AVERAGE(H16,H21,H26,H31,H36)</f>
        <v>0</v>
      </c>
      <c r="I11" s="13">
        <f>AVERAGE(I16,I21,I26,I31,I36)</f>
        <v>1.1962833914053426E-2</v>
      </c>
      <c r="J11" s="13">
        <f>AVERAGE(J16,J21,J26,J31,J36)</f>
        <v>0</v>
      </c>
      <c r="K11" s="13">
        <f>AVERAGE(K16,K21,K26,K31,K36)</f>
        <v>0</v>
      </c>
      <c r="L11" s="13">
        <f>AVERAGE(L16,L21,L26,L31,L36)</f>
        <v>0</v>
      </c>
      <c r="M11" s="13">
        <f>AVERAGE(M16,M21,M26,M31,M36)</f>
        <v>0</v>
      </c>
      <c r="N11" s="13">
        <f>AVERAGE(N16,N21,N26,N31,N36)</f>
        <v>2.5090195581998858E-2</v>
      </c>
      <c r="O11" s="13">
        <f>AVERAGE(O16,O21,O26,O31,O36)</f>
        <v>4.4383057090239411E-3</v>
      </c>
      <c r="Q11" s="13">
        <f>AVERAGE(Q16,Q21,Q26,Q31,Q36)</f>
        <v>3.7942025366842881E-3</v>
      </c>
      <c r="R11" s="7"/>
    </row>
    <row r="12" spans="1:18" ht="12.75" customHeight="1" outlineLevel="1" x14ac:dyDescent="0.2">
      <c r="A12" s="1"/>
      <c r="B12" s="1"/>
      <c r="C12" s="6" t="s">
        <v>78</v>
      </c>
      <c r="D12" s="13">
        <f>AVERAGE(D17,D22,D27,D32,D37)</f>
        <v>0</v>
      </c>
      <c r="E12" s="13">
        <f>AVERAGE(E17,E22,E27,E32,E37)</f>
        <v>0</v>
      </c>
      <c r="F12" s="13">
        <f>AVERAGE(F17,F22,F27,F32,F37)</f>
        <v>0</v>
      </c>
      <c r="G12" s="13">
        <f>AVERAGE(G17,G22,G27,G32,G37)</f>
        <v>0</v>
      </c>
      <c r="H12" s="13">
        <f>AVERAGE(H17,H22,H27,H32,H37)</f>
        <v>0</v>
      </c>
      <c r="I12" s="13">
        <f>AVERAGE(I17,I22,I27,I32,I37)</f>
        <v>0</v>
      </c>
      <c r="J12" s="13">
        <f>AVERAGE(J17,J22,J27,J32,J37)</f>
        <v>0</v>
      </c>
      <c r="K12" s="13">
        <f>AVERAGE(K17,K22,K27,K32,K37)</f>
        <v>0</v>
      </c>
      <c r="L12" s="13">
        <f>AVERAGE(L17,L22,L27,L32,L37)</f>
        <v>0</v>
      </c>
      <c r="M12" s="13">
        <f>AVERAGE(M17,M22,M27,M32,M37)</f>
        <v>0</v>
      </c>
      <c r="N12" s="13">
        <f>AVERAGE(N17,N22,N27,N32,N37)</f>
        <v>0</v>
      </c>
      <c r="O12" s="13">
        <f>AVERAGE(O17,O22,O27,O32,O37)</f>
        <v>0</v>
      </c>
      <c r="Q12" s="13">
        <f>AVERAGE(Q17,Q22,Q27,Q32,Q37)</f>
        <v>0</v>
      </c>
      <c r="R12" s="7"/>
    </row>
    <row r="13" spans="1:18" x14ac:dyDescent="0.2">
      <c r="A13" s="32" t="s">
        <v>122</v>
      </c>
      <c r="B13" s="32" t="s">
        <v>123</v>
      </c>
      <c r="C13" s="33" t="s">
        <v>74</v>
      </c>
      <c r="D13" s="29">
        <v>1</v>
      </c>
      <c r="E13" s="29">
        <v>1</v>
      </c>
      <c r="F13" s="29">
        <v>1</v>
      </c>
      <c r="G13" s="29">
        <v>1</v>
      </c>
      <c r="H13" s="29">
        <v>1</v>
      </c>
      <c r="I13" s="29">
        <v>1</v>
      </c>
      <c r="J13" s="29">
        <v>1</v>
      </c>
      <c r="K13" s="29">
        <v>1</v>
      </c>
      <c r="L13" s="29">
        <v>1</v>
      </c>
      <c r="M13" s="29">
        <v>1</v>
      </c>
      <c r="N13" s="29">
        <v>1</v>
      </c>
      <c r="O13" s="29">
        <v>1</v>
      </c>
      <c r="Q13" s="29">
        <v>1</v>
      </c>
      <c r="R13" s="7"/>
    </row>
    <row r="14" spans="1:18" ht="12.75" customHeight="1" outlineLevel="1" x14ac:dyDescent="0.2">
      <c r="A14" s="1"/>
      <c r="B14" s="1"/>
      <c r="C14" s="6" t="s">
        <v>75</v>
      </c>
      <c r="D14" s="12">
        <v>24</v>
      </c>
      <c r="E14" s="12">
        <v>32</v>
      </c>
      <c r="F14" s="12">
        <v>39</v>
      </c>
      <c r="G14" s="12">
        <v>53</v>
      </c>
      <c r="H14" s="12">
        <v>48</v>
      </c>
      <c r="I14" s="12">
        <v>48</v>
      </c>
      <c r="J14" s="12">
        <v>54</v>
      </c>
      <c r="K14" s="12">
        <v>54</v>
      </c>
      <c r="L14" s="12">
        <v>46</v>
      </c>
      <c r="M14" s="12">
        <v>55</v>
      </c>
      <c r="N14" s="12">
        <v>42</v>
      </c>
      <c r="O14" s="12">
        <v>38</v>
      </c>
      <c r="Q14" s="12">
        <v>533</v>
      </c>
      <c r="R14" s="7"/>
    </row>
    <row r="15" spans="1:18" ht="12.75" customHeight="1" outlineLevel="1" x14ac:dyDescent="0.2">
      <c r="A15" s="1"/>
      <c r="B15" s="1"/>
      <c r="C15" s="6" t="s">
        <v>76</v>
      </c>
      <c r="D15" s="13">
        <v>1</v>
      </c>
      <c r="E15" s="13">
        <v>1</v>
      </c>
      <c r="F15" s="13">
        <v>1</v>
      </c>
      <c r="G15" s="13">
        <v>1</v>
      </c>
      <c r="H15" s="13">
        <v>1</v>
      </c>
      <c r="I15" s="13">
        <v>1</v>
      </c>
      <c r="J15" s="13">
        <v>1</v>
      </c>
      <c r="K15" s="13">
        <v>1</v>
      </c>
      <c r="L15" s="13">
        <v>1</v>
      </c>
      <c r="M15" s="13">
        <v>1</v>
      </c>
      <c r="N15" s="13">
        <v>1</v>
      </c>
      <c r="O15" s="13">
        <v>1</v>
      </c>
      <c r="Q15" s="13">
        <v>1</v>
      </c>
      <c r="R15" s="7"/>
    </row>
    <row r="16" spans="1:18" ht="12.75" customHeight="1" outlineLevel="1" x14ac:dyDescent="0.2">
      <c r="A16" s="1"/>
      <c r="B16" s="1"/>
      <c r="C16" s="6" t="s">
        <v>77</v>
      </c>
      <c r="D16" s="13">
        <v>0</v>
      </c>
      <c r="E16" s="13">
        <v>0</v>
      </c>
      <c r="F16" s="13">
        <v>0</v>
      </c>
      <c r="G16" s="13">
        <v>0</v>
      </c>
      <c r="H16" s="13">
        <v>0</v>
      </c>
      <c r="I16" s="13">
        <v>0</v>
      </c>
      <c r="J16" s="13">
        <v>0</v>
      </c>
      <c r="K16" s="13">
        <v>0</v>
      </c>
      <c r="L16" s="13">
        <v>0</v>
      </c>
      <c r="M16" s="13">
        <v>0</v>
      </c>
      <c r="N16" s="13">
        <v>0</v>
      </c>
      <c r="O16" s="13">
        <v>0</v>
      </c>
      <c r="Q16" s="13">
        <v>0</v>
      </c>
      <c r="R16" s="7"/>
    </row>
    <row r="17" spans="1:18" ht="12.75" customHeight="1" outlineLevel="1" x14ac:dyDescent="0.2">
      <c r="A17" s="1"/>
      <c r="B17" s="1"/>
      <c r="C17" s="6" t="s">
        <v>78</v>
      </c>
      <c r="D17" s="13">
        <v>0</v>
      </c>
      <c r="E17" s="13">
        <v>0</v>
      </c>
      <c r="F17" s="13">
        <v>0</v>
      </c>
      <c r="G17" s="13">
        <v>0</v>
      </c>
      <c r="H17" s="13">
        <v>0</v>
      </c>
      <c r="I17" s="13">
        <v>0</v>
      </c>
      <c r="J17" s="13">
        <v>0</v>
      </c>
      <c r="K17" s="13">
        <v>0</v>
      </c>
      <c r="L17" s="13">
        <v>0</v>
      </c>
      <c r="M17" s="13">
        <v>0</v>
      </c>
      <c r="N17" s="13">
        <v>0</v>
      </c>
      <c r="O17" s="13">
        <v>0</v>
      </c>
      <c r="Q17" s="13">
        <v>0</v>
      </c>
      <c r="R17" s="7"/>
    </row>
    <row r="18" spans="1:18" x14ac:dyDescent="0.2">
      <c r="A18" s="32" t="s">
        <v>124</v>
      </c>
      <c r="B18" s="32" t="s">
        <v>125</v>
      </c>
      <c r="C18" s="33" t="s">
        <v>74</v>
      </c>
      <c r="D18" s="29">
        <v>1</v>
      </c>
      <c r="E18" s="29">
        <v>1</v>
      </c>
      <c r="F18" s="29">
        <v>1</v>
      </c>
      <c r="G18" s="29">
        <v>1</v>
      </c>
      <c r="H18" s="29">
        <v>1</v>
      </c>
      <c r="I18" s="29">
        <v>1</v>
      </c>
      <c r="J18" s="29">
        <v>1</v>
      </c>
      <c r="K18" s="29">
        <v>1</v>
      </c>
      <c r="L18" s="29">
        <v>1</v>
      </c>
      <c r="M18" s="29">
        <v>1</v>
      </c>
      <c r="N18" s="29">
        <v>1</v>
      </c>
      <c r="O18" s="29">
        <v>1</v>
      </c>
      <c r="Q18" s="29">
        <v>1</v>
      </c>
      <c r="R18" s="7"/>
    </row>
    <row r="19" spans="1:18" ht="12.75" customHeight="1" outlineLevel="1" x14ac:dyDescent="0.2">
      <c r="A19" s="1"/>
      <c r="B19" s="1"/>
      <c r="C19" s="6" t="s">
        <v>75</v>
      </c>
      <c r="D19" s="12">
        <v>120</v>
      </c>
      <c r="E19" s="12">
        <v>106</v>
      </c>
      <c r="F19" s="12">
        <v>114</v>
      </c>
      <c r="G19" s="12">
        <v>120</v>
      </c>
      <c r="H19" s="12">
        <v>133</v>
      </c>
      <c r="I19" s="12">
        <v>132</v>
      </c>
      <c r="J19" s="12">
        <v>136</v>
      </c>
      <c r="K19" s="12">
        <v>110</v>
      </c>
      <c r="L19" s="12">
        <v>125</v>
      </c>
      <c r="M19" s="12">
        <v>138</v>
      </c>
      <c r="N19" s="12">
        <v>126</v>
      </c>
      <c r="O19" s="12">
        <v>120</v>
      </c>
      <c r="Q19" s="12">
        <v>1480</v>
      </c>
      <c r="R19" s="7"/>
    </row>
    <row r="20" spans="1:18" ht="12.75" customHeight="1" outlineLevel="1" x14ac:dyDescent="0.2">
      <c r="A20" s="1"/>
      <c r="B20" s="1"/>
      <c r="C20" s="6" t="s">
        <v>76</v>
      </c>
      <c r="D20" s="13">
        <v>1</v>
      </c>
      <c r="E20" s="13">
        <v>1</v>
      </c>
      <c r="F20" s="13">
        <v>1</v>
      </c>
      <c r="G20" s="13">
        <v>1</v>
      </c>
      <c r="H20" s="13">
        <v>1</v>
      </c>
      <c r="I20" s="13">
        <v>1</v>
      </c>
      <c r="J20" s="13">
        <v>1</v>
      </c>
      <c r="K20" s="13">
        <v>1</v>
      </c>
      <c r="L20" s="13">
        <v>1</v>
      </c>
      <c r="M20" s="13">
        <v>1</v>
      </c>
      <c r="N20" s="13">
        <v>1</v>
      </c>
      <c r="O20" s="13">
        <v>0.98333333333333328</v>
      </c>
      <c r="Q20" s="13">
        <v>0.99864864864864866</v>
      </c>
      <c r="R20" s="7"/>
    </row>
    <row r="21" spans="1:18" ht="12.75" customHeight="1" outlineLevel="1" x14ac:dyDescent="0.2">
      <c r="A21" s="1"/>
      <c r="B21" s="1"/>
      <c r="C21" s="6" t="s">
        <v>77</v>
      </c>
      <c r="D21" s="13">
        <v>0</v>
      </c>
      <c r="E21" s="13">
        <v>0</v>
      </c>
      <c r="F21" s="13">
        <v>0</v>
      </c>
      <c r="G21" s="13">
        <v>0</v>
      </c>
      <c r="H21" s="13">
        <v>0</v>
      </c>
      <c r="I21" s="13">
        <v>0</v>
      </c>
      <c r="J21" s="13">
        <v>0</v>
      </c>
      <c r="K21" s="13">
        <v>0</v>
      </c>
      <c r="L21" s="13">
        <v>0</v>
      </c>
      <c r="M21" s="13">
        <v>0</v>
      </c>
      <c r="N21" s="13">
        <v>0</v>
      </c>
      <c r="O21" s="13">
        <v>1.6666666666666666E-2</v>
      </c>
      <c r="Q21" s="13">
        <v>1.3513513513513514E-3</v>
      </c>
      <c r="R21" s="7"/>
    </row>
    <row r="22" spans="1:18" ht="12.75" customHeight="1" outlineLevel="1" x14ac:dyDescent="0.2">
      <c r="A22" s="1"/>
      <c r="B22" s="1"/>
      <c r="C22" s="6" t="s">
        <v>78</v>
      </c>
      <c r="D22" s="13">
        <v>0</v>
      </c>
      <c r="E22" s="13">
        <v>0</v>
      </c>
      <c r="F22" s="13">
        <v>0</v>
      </c>
      <c r="G22" s="13">
        <v>0</v>
      </c>
      <c r="H22" s="13">
        <v>0</v>
      </c>
      <c r="I22" s="13">
        <v>0</v>
      </c>
      <c r="J22" s="13">
        <v>0</v>
      </c>
      <c r="K22" s="13">
        <v>0</v>
      </c>
      <c r="L22" s="13">
        <v>0</v>
      </c>
      <c r="M22" s="13">
        <v>0</v>
      </c>
      <c r="N22" s="13">
        <v>0</v>
      </c>
      <c r="O22" s="13">
        <v>0</v>
      </c>
      <c r="Q22" s="13">
        <v>0</v>
      </c>
      <c r="R22" s="7"/>
    </row>
    <row r="23" spans="1:18" x14ac:dyDescent="0.2">
      <c r="A23" s="32" t="s">
        <v>126</v>
      </c>
      <c r="B23" s="32" t="s">
        <v>127</v>
      </c>
      <c r="C23" s="33" t="s">
        <v>74</v>
      </c>
      <c r="D23" s="29">
        <v>1</v>
      </c>
      <c r="E23" s="29">
        <v>1</v>
      </c>
      <c r="F23" s="29">
        <v>1</v>
      </c>
      <c r="G23" s="29">
        <v>1</v>
      </c>
      <c r="H23" s="29">
        <v>1</v>
      </c>
      <c r="I23" s="29">
        <v>1</v>
      </c>
      <c r="J23" s="29">
        <v>1</v>
      </c>
      <c r="K23" s="29">
        <v>1</v>
      </c>
      <c r="L23" s="29">
        <v>1</v>
      </c>
      <c r="M23" s="29">
        <v>1</v>
      </c>
      <c r="N23" s="29">
        <v>1</v>
      </c>
      <c r="O23" s="29">
        <v>1</v>
      </c>
      <c r="Q23" s="29">
        <v>1</v>
      </c>
      <c r="R23" s="7"/>
    </row>
    <row r="24" spans="1:18" ht="12.75" customHeight="1" outlineLevel="1" x14ac:dyDescent="0.2">
      <c r="A24" s="1"/>
      <c r="B24" s="1"/>
      <c r="C24" s="6" t="s">
        <v>75</v>
      </c>
      <c r="D24" s="12">
        <v>107</v>
      </c>
      <c r="E24" s="12">
        <v>103</v>
      </c>
      <c r="F24" s="12">
        <v>102</v>
      </c>
      <c r="G24" s="12">
        <v>100</v>
      </c>
      <c r="H24" s="12">
        <v>111</v>
      </c>
      <c r="I24" s="12">
        <v>105</v>
      </c>
      <c r="J24" s="12">
        <v>111</v>
      </c>
      <c r="K24" s="12">
        <v>115</v>
      </c>
      <c r="L24" s="12">
        <v>109</v>
      </c>
      <c r="M24" s="12">
        <v>110</v>
      </c>
      <c r="N24" s="12">
        <v>105</v>
      </c>
      <c r="O24" s="12">
        <v>104</v>
      </c>
      <c r="Q24" s="12">
        <v>1282</v>
      </c>
      <c r="R24" s="7"/>
    </row>
    <row r="25" spans="1:18" ht="12.75" customHeight="1" outlineLevel="1" x14ac:dyDescent="0.2">
      <c r="A25" s="1"/>
      <c r="B25" s="1"/>
      <c r="C25" s="6" t="s">
        <v>76</v>
      </c>
      <c r="D25" s="13">
        <v>1</v>
      </c>
      <c r="E25" s="13">
        <v>1</v>
      </c>
      <c r="F25" s="13">
        <v>1</v>
      </c>
      <c r="G25" s="13">
        <v>1</v>
      </c>
      <c r="H25" s="13">
        <v>1</v>
      </c>
      <c r="I25" s="13">
        <v>0.95238095238095233</v>
      </c>
      <c r="J25" s="13">
        <v>1</v>
      </c>
      <c r="K25" s="13">
        <v>1</v>
      </c>
      <c r="L25" s="13">
        <v>1</v>
      </c>
      <c r="M25" s="13">
        <v>1</v>
      </c>
      <c r="N25" s="13">
        <v>0.95238095238095233</v>
      </c>
      <c r="O25" s="13">
        <v>1</v>
      </c>
      <c r="Q25" s="13">
        <v>0.99219968798751945</v>
      </c>
      <c r="R25" s="7"/>
    </row>
    <row r="26" spans="1:18" ht="12.75" customHeight="1" outlineLevel="1" x14ac:dyDescent="0.2">
      <c r="A26" s="1"/>
      <c r="B26" s="1"/>
      <c r="C26" s="6" t="s">
        <v>77</v>
      </c>
      <c r="D26" s="13">
        <v>0</v>
      </c>
      <c r="E26" s="13">
        <v>0</v>
      </c>
      <c r="F26" s="13">
        <v>0</v>
      </c>
      <c r="G26" s="13">
        <v>0</v>
      </c>
      <c r="H26" s="13">
        <v>0</v>
      </c>
      <c r="I26" s="13">
        <v>4.7619047619047616E-2</v>
      </c>
      <c r="J26" s="13">
        <v>0</v>
      </c>
      <c r="K26" s="13">
        <v>0</v>
      </c>
      <c r="L26" s="13">
        <v>0</v>
      </c>
      <c r="M26" s="13">
        <v>0</v>
      </c>
      <c r="N26" s="13">
        <v>4.7619047619047616E-2</v>
      </c>
      <c r="O26" s="13">
        <v>0</v>
      </c>
      <c r="Q26" s="13">
        <v>7.8003120124804995E-3</v>
      </c>
      <c r="R26" s="7"/>
    </row>
    <row r="27" spans="1:18" ht="12.75" customHeight="1" outlineLevel="1" x14ac:dyDescent="0.2">
      <c r="A27" s="1"/>
      <c r="B27" s="1"/>
      <c r="C27" s="6" t="s">
        <v>78</v>
      </c>
      <c r="D27" s="13">
        <v>0</v>
      </c>
      <c r="E27" s="13">
        <v>0</v>
      </c>
      <c r="F27" s="13">
        <v>0</v>
      </c>
      <c r="G27" s="13">
        <v>0</v>
      </c>
      <c r="H27" s="13">
        <v>0</v>
      </c>
      <c r="I27" s="13">
        <v>0</v>
      </c>
      <c r="J27" s="13">
        <v>0</v>
      </c>
      <c r="K27" s="13">
        <v>0</v>
      </c>
      <c r="L27" s="13">
        <v>0</v>
      </c>
      <c r="M27" s="13">
        <v>0</v>
      </c>
      <c r="N27" s="13">
        <v>0</v>
      </c>
      <c r="O27" s="13">
        <v>0</v>
      </c>
      <c r="Q27" s="13">
        <v>0</v>
      </c>
      <c r="R27" s="7"/>
    </row>
    <row r="28" spans="1:18" x14ac:dyDescent="0.2">
      <c r="A28" s="32" t="s">
        <v>128</v>
      </c>
      <c r="B28" s="32" t="s">
        <v>129</v>
      </c>
      <c r="C28" s="33" t="s">
        <v>74</v>
      </c>
      <c r="D28" s="29">
        <v>1</v>
      </c>
      <c r="E28" s="29">
        <v>1</v>
      </c>
      <c r="F28" s="29">
        <v>1</v>
      </c>
      <c r="G28" s="29">
        <v>1</v>
      </c>
      <c r="H28" s="29">
        <v>1</v>
      </c>
      <c r="I28" s="29">
        <v>1</v>
      </c>
      <c r="J28" s="29">
        <v>1</v>
      </c>
      <c r="K28" s="29">
        <v>1</v>
      </c>
      <c r="L28" s="29">
        <v>1</v>
      </c>
      <c r="M28" s="29">
        <v>1</v>
      </c>
      <c r="N28" s="29">
        <v>1</v>
      </c>
      <c r="O28" s="29">
        <v>1</v>
      </c>
      <c r="Q28" s="29">
        <v>1</v>
      </c>
      <c r="R28" s="7"/>
    </row>
    <row r="29" spans="1:18" ht="12.75" customHeight="1" outlineLevel="1" x14ac:dyDescent="0.2">
      <c r="A29" s="1"/>
      <c r="B29" s="1"/>
      <c r="C29" s="6" t="s">
        <v>75</v>
      </c>
      <c r="D29" s="12">
        <v>54</v>
      </c>
      <c r="E29" s="12">
        <v>42</v>
      </c>
      <c r="F29" s="12">
        <v>52</v>
      </c>
      <c r="G29" s="12">
        <v>56</v>
      </c>
      <c r="H29" s="12">
        <v>58</v>
      </c>
      <c r="I29" s="12">
        <v>60</v>
      </c>
      <c r="J29" s="12">
        <v>90</v>
      </c>
      <c r="K29" s="12">
        <v>96</v>
      </c>
      <c r="L29" s="12">
        <v>56</v>
      </c>
      <c r="M29" s="12">
        <v>108</v>
      </c>
      <c r="N29" s="12">
        <v>111</v>
      </c>
      <c r="O29" s="12">
        <v>127</v>
      </c>
      <c r="Q29" s="12">
        <v>910</v>
      </c>
      <c r="R29" s="7"/>
    </row>
    <row r="30" spans="1:18" ht="12.75" customHeight="1" outlineLevel="1" x14ac:dyDescent="0.2">
      <c r="A30" s="1"/>
      <c r="B30" s="1"/>
      <c r="C30" s="6" t="s">
        <v>76</v>
      </c>
      <c r="D30" s="13">
        <v>1</v>
      </c>
      <c r="E30" s="13">
        <v>1</v>
      </c>
      <c r="F30" s="13">
        <v>1</v>
      </c>
      <c r="G30" s="13">
        <v>1</v>
      </c>
      <c r="H30" s="13">
        <v>1</v>
      </c>
      <c r="I30" s="13">
        <v>1</v>
      </c>
      <c r="J30" s="13">
        <v>1</v>
      </c>
      <c r="K30" s="13">
        <v>1</v>
      </c>
      <c r="L30" s="13">
        <v>1</v>
      </c>
      <c r="M30" s="13">
        <v>1</v>
      </c>
      <c r="N30" s="13">
        <v>0.95495495495495497</v>
      </c>
      <c r="O30" s="13">
        <v>1</v>
      </c>
      <c r="Q30" s="13">
        <v>0.99450549450549453</v>
      </c>
      <c r="R30" s="7"/>
    </row>
    <row r="31" spans="1:18" ht="12.75" customHeight="1" outlineLevel="1" x14ac:dyDescent="0.2">
      <c r="A31" s="1"/>
      <c r="B31" s="1"/>
      <c r="C31" s="6" t="s">
        <v>77</v>
      </c>
      <c r="D31" s="13">
        <v>0</v>
      </c>
      <c r="E31" s="13">
        <v>0</v>
      </c>
      <c r="F31" s="13">
        <v>0</v>
      </c>
      <c r="G31" s="13">
        <v>0</v>
      </c>
      <c r="H31" s="13">
        <v>0</v>
      </c>
      <c r="I31" s="13">
        <v>0</v>
      </c>
      <c r="J31" s="13">
        <v>0</v>
      </c>
      <c r="K31" s="13">
        <v>0</v>
      </c>
      <c r="L31" s="13">
        <v>0</v>
      </c>
      <c r="M31" s="13">
        <v>0</v>
      </c>
      <c r="N31" s="13">
        <v>4.5045045045045043E-2</v>
      </c>
      <c r="O31" s="13">
        <v>0</v>
      </c>
      <c r="Q31" s="13">
        <v>5.4945054945054949E-3</v>
      </c>
      <c r="R31" s="7"/>
    </row>
    <row r="32" spans="1:18" ht="12.75" customHeight="1" outlineLevel="1" x14ac:dyDescent="0.2">
      <c r="A32" s="1"/>
      <c r="B32" s="1"/>
      <c r="C32" s="6" t="s">
        <v>78</v>
      </c>
      <c r="D32" s="13">
        <v>0</v>
      </c>
      <c r="E32" s="13">
        <v>0</v>
      </c>
      <c r="F32" s="13">
        <v>0</v>
      </c>
      <c r="G32" s="13">
        <v>0</v>
      </c>
      <c r="H32" s="13">
        <v>0</v>
      </c>
      <c r="I32" s="13">
        <v>0</v>
      </c>
      <c r="J32" s="13">
        <v>0</v>
      </c>
      <c r="K32" s="13">
        <v>0</v>
      </c>
      <c r="L32" s="13">
        <v>0</v>
      </c>
      <c r="M32" s="13">
        <v>0</v>
      </c>
      <c r="N32" s="13">
        <v>0</v>
      </c>
      <c r="O32" s="13">
        <v>0</v>
      </c>
      <c r="Q32" s="13">
        <v>0</v>
      </c>
      <c r="R32" s="7"/>
    </row>
    <row r="33" spans="1:18" x14ac:dyDescent="0.2">
      <c r="A33" s="32" t="s">
        <v>130</v>
      </c>
      <c r="B33" s="32" t="s">
        <v>131</v>
      </c>
      <c r="C33" s="33" t="s">
        <v>74</v>
      </c>
      <c r="D33" s="29">
        <v>1</v>
      </c>
      <c r="E33" s="29">
        <v>1</v>
      </c>
      <c r="F33" s="29">
        <v>1</v>
      </c>
      <c r="G33" s="29">
        <v>1</v>
      </c>
      <c r="H33" s="29">
        <v>1</v>
      </c>
      <c r="I33" s="29">
        <v>1</v>
      </c>
      <c r="J33" s="29">
        <v>1</v>
      </c>
      <c r="K33" s="29">
        <v>1</v>
      </c>
      <c r="L33" s="29">
        <v>1</v>
      </c>
      <c r="M33" s="29">
        <v>1</v>
      </c>
      <c r="N33" s="29">
        <v>1</v>
      </c>
      <c r="O33" s="29">
        <v>1</v>
      </c>
      <c r="Q33" s="29">
        <v>1</v>
      </c>
      <c r="R33" s="7"/>
    </row>
    <row r="34" spans="1:18" ht="12.75" customHeight="1" outlineLevel="1" x14ac:dyDescent="0.2">
      <c r="A34" s="1"/>
      <c r="B34" s="1"/>
      <c r="C34" s="6" t="s">
        <v>75</v>
      </c>
      <c r="D34" s="12">
        <v>180</v>
      </c>
      <c r="E34" s="12">
        <v>154</v>
      </c>
      <c r="F34" s="12">
        <v>178</v>
      </c>
      <c r="G34" s="12">
        <v>172</v>
      </c>
      <c r="H34" s="12">
        <v>176</v>
      </c>
      <c r="I34" s="12">
        <v>164</v>
      </c>
      <c r="J34" s="12">
        <v>171</v>
      </c>
      <c r="K34" s="12">
        <v>172</v>
      </c>
      <c r="L34" s="12">
        <v>178</v>
      </c>
      <c r="M34" s="12">
        <v>172</v>
      </c>
      <c r="N34" s="12">
        <v>183</v>
      </c>
      <c r="O34" s="12">
        <v>181</v>
      </c>
      <c r="Q34" s="12">
        <v>2081</v>
      </c>
      <c r="R34" s="7"/>
    </row>
    <row r="35" spans="1:18" ht="12.75" customHeight="1" outlineLevel="1" x14ac:dyDescent="0.2">
      <c r="A35" s="1"/>
      <c r="B35" s="1"/>
      <c r="C35" s="6" t="s">
        <v>76</v>
      </c>
      <c r="D35" s="13">
        <v>1</v>
      </c>
      <c r="E35" s="13">
        <v>1</v>
      </c>
      <c r="F35" s="13">
        <v>1</v>
      </c>
      <c r="G35" s="13">
        <v>1</v>
      </c>
      <c r="H35" s="13">
        <v>1</v>
      </c>
      <c r="I35" s="13">
        <v>0.98780487804878048</v>
      </c>
      <c r="J35" s="13">
        <v>1</v>
      </c>
      <c r="K35" s="13">
        <v>1</v>
      </c>
      <c r="L35" s="13">
        <v>1</v>
      </c>
      <c r="M35" s="13">
        <v>1</v>
      </c>
      <c r="N35" s="13">
        <v>0.96721311475409832</v>
      </c>
      <c r="O35" s="13">
        <v>0.99447513812154698</v>
      </c>
      <c r="Q35" s="13">
        <v>0.99567515617491587</v>
      </c>
      <c r="R35" s="7"/>
    </row>
    <row r="36" spans="1:18" ht="12.75" customHeight="1" outlineLevel="1" x14ac:dyDescent="0.2">
      <c r="A36" s="1"/>
      <c r="B36" s="1"/>
      <c r="C36" s="6" t="s">
        <v>77</v>
      </c>
      <c r="D36" s="13">
        <v>0</v>
      </c>
      <c r="E36" s="13">
        <v>0</v>
      </c>
      <c r="F36" s="13">
        <v>0</v>
      </c>
      <c r="G36" s="13">
        <v>0</v>
      </c>
      <c r="H36" s="13">
        <v>0</v>
      </c>
      <c r="I36" s="13">
        <v>1.2195121951219513E-2</v>
      </c>
      <c r="J36" s="13">
        <v>0</v>
      </c>
      <c r="K36" s="13">
        <v>0</v>
      </c>
      <c r="L36" s="13">
        <v>0</v>
      </c>
      <c r="M36" s="13">
        <v>0</v>
      </c>
      <c r="N36" s="13">
        <v>3.2786885245901641E-2</v>
      </c>
      <c r="O36" s="13">
        <v>5.5248618784530384E-3</v>
      </c>
      <c r="Q36" s="13">
        <v>4.324843825084094E-3</v>
      </c>
      <c r="R36" s="7"/>
    </row>
    <row r="37" spans="1:18" ht="12.75" customHeight="1" outlineLevel="1" x14ac:dyDescent="0.2">
      <c r="A37" s="1"/>
      <c r="B37" s="1"/>
      <c r="C37" s="6" t="s">
        <v>78</v>
      </c>
      <c r="D37" s="13">
        <v>0</v>
      </c>
      <c r="E37" s="13">
        <v>0</v>
      </c>
      <c r="F37" s="13">
        <v>0</v>
      </c>
      <c r="G37" s="13">
        <v>0</v>
      </c>
      <c r="H37" s="13">
        <v>0</v>
      </c>
      <c r="I37" s="13">
        <v>0</v>
      </c>
      <c r="J37" s="13">
        <v>0</v>
      </c>
      <c r="K37" s="13">
        <v>0</v>
      </c>
      <c r="L37" s="13">
        <v>0</v>
      </c>
      <c r="M37" s="13">
        <v>0</v>
      </c>
      <c r="N37" s="13">
        <v>0</v>
      </c>
      <c r="O37" s="13">
        <v>0</v>
      </c>
      <c r="Q37" s="13">
        <v>0</v>
      </c>
      <c r="R37" s="7"/>
    </row>
    <row r="38" spans="1:18" x14ac:dyDescent="0.2">
      <c r="A38" s="2"/>
      <c r="B38" s="2"/>
      <c r="C38" s="2"/>
      <c r="D38" s="5"/>
      <c r="E38" s="5"/>
      <c r="F38" s="5"/>
      <c r="G38" s="5"/>
      <c r="H38" s="5"/>
      <c r="I38" s="5"/>
      <c r="J38" s="5"/>
      <c r="K38" s="5"/>
      <c r="L38" s="5"/>
      <c r="M38" s="5"/>
      <c r="N38" s="5"/>
      <c r="O38" s="5"/>
    </row>
    <row r="39" spans="1:18" ht="15" x14ac:dyDescent="0.25">
      <c r="A39" s="64" t="s">
        <v>93</v>
      </c>
      <c r="B39" s="64"/>
      <c r="C39" s="64"/>
      <c r="E39" s="7"/>
      <c r="F39" s="7"/>
      <c r="G39" s="7"/>
      <c r="H39" s="7"/>
      <c r="I39" s="7"/>
      <c r="J39" s="7"/>
      <c r="K39" s="7"/>
      <c r="L39" s="7"/>
      <c r="M39" s="7"/>
      <c r="N39" s="7"/>
      <c r="O39" s="7"/>
    </row>
    <row r="40" spans="1:18" ht="12.75" customHeight="1" x14ac:dyDescent="0.2">
      <c r="A40" s="59" t="s">
        <v>94</v>
      </c>
      <c r="B40" s="59"/>
      <c r="C40" s="59"/>
    </row>
    <row r="41" spans="1:18" ht="30" customHeight="1" x14ac:dyDescent="0.2">
      <c r="A41" s="30" t="s">
        <v>2</v>
      </c>
      <c r="B41" s="30" t="s">
        <v>1</v>
      </c>
      <c r="C41" s="31"/>
      <c r="D41" s="31" t="s">
        <v>79</v>
      </c>
      <c r="E41" s="31" t="s">
        <v>80</v>
      </c>
      <c r="F41" s="31" t="s">
        <v>81</v>
      </c>
      <c r="G41" s="31" t="s">
        <v>82</v>
      </c>
      <c r="H41" s="31" t="s">
        <v>83</v>
      </c>
      <c r="I41" s="31" t="s">
        <v>84</v>
      </c>
      <c r="J41" s="31" t="s">
        <v>85</v>
      </c>
      <c r="K41" s="31" t="s">
        <v>86</v>
      </c>
      <c r="L41" s="31" t="s">
        <v>87</v>
      </c>
      <c r="M41" s="31" t="s">
        <v>88</v>
      </c>
      <c r="N41" s="31" t="s">
        <v>89</v>
      </c>
      <c r="O41" s="31" t="s">
        <v>90</v>
      </c>
      <c r="Q41" s="31" t="s">
        <v>115</v>
      </c>
    </row>
    <row r="42" spans="1:18" ht="24" customHeight="1" x14ac:dyDescent="0.2">
      <c r="A42" s="60" t="s">
        <v>117</v>
      </c>
      <c r="B42" s="60"/>
      <c r="C42" s="27" t="s">
        <v>74</v>
      </c>
      <c r="D42" s="28">
        <f>AVERAGE(D47,D52)</f>
        <v>1</v>
      </c>
      <c r="E42" s="28">
        <f>AVERAGE(E47,E52)</f>
        <v>1</v>
      </c>
      <c r="F42" s="28">
        <f>AVERAGE(F47,F52)</f>
        <v>1</v>
      </c>
      <c r="G42" s="28">
        <f>AVERAGE(G47,G52)</f>
        <v>1</v>
      </c>
      <c r="H42" s="28">
        <f>AVERAGE(H47,H52)</f>
        <v>1</v>
      </c>
      <c r="I42" s="28">
        <f>AVERAGE(I47,I52)</f>
        <v>1</v>
      </c>
      <c r="J42" s="28">
        <f>AVERAGE(J47,J52)</f>
        <v>1</v>
      </c>
      <c r="K42" s="28">
        <f>AVERAGE(K47,K52)</f>
        <v>1</v>
      </c>
      <c r="L42" s="28">
        <f>AVERAGE(L47,L52)</f>
        <v>1</v>
      </c>
      <c r="M42" s="28">
        <f>AVERAGE(M47,M52)</f>
        <v>1</v>
      </c>
      <c r="N42" s="28">
        <f>AVERAGE(N47,N52)</f>
        <v>1</v>
      </c>
      <c r="O42" s="28">
        <f>AVERAGE(O47,O52)</f>
        <v>1</v>
      </c>
      <c r="P42" s="38"/>
      <c r="Q42" s="34">
        <f>AVERAGE(Q47,Q52)</f>
        <v>1</v>
      </c>
    </row>
    <row r="43" spans="1:18" ht="12.75" customHeight="1" outlineLevel="1" x14ac:dyDescent="0.2">
      <c r="A43" s="1"/>
      <c r="B43" s="1"/>
      <c r="C43" s="6" t="s">
        <v>75</v>
      </c>
      <c r="D43" s="12">
        <f>D48+D53</f>
        <v>129</v>
      </c>
      <c r="E43" s="12">
        <f>E48+E53</f>
        <v>115</v>
      </c>
      <c r="F43" s="12">
        <f>F48+F53</f>
        <v>123</v>
      </c>
      <c r="G43" s="12">
        <f>G48+G53</f>
        <v>124</v>
      </c>
      <c r="H43" s="12">
        <f>H48+H53</f>
        <v>122</v>
      </c>
      <c r="I43" s="12">
        <f>I48+I53</f>
        <v>115</v>
      </c>
      <c r="J43" s="12">
        <f>J48+J53</f>
        <v>124</v>
      </c>
      <c r="K43" s="12">
        <f>K48+K53</f>
        <v>122</v>
      </c>
      <c r="L43" s="12">
        <f>L48+L53</f>
        <v>120</v>
      </c>
      <c r="M43" s="12">
        <f>M48+M53</f>
        <v>115</v>
      </c>
      <c r="N43" s="12">
        <f>N48+N53</f>
        <v>118</v>
      </c>
      <c r="O43" s="12">
        <f>O48+O53</f>
        <v>103</v>
      </c>
      <c r="Q43" s="12">
        <f>Q48+Q53</f>
        <v>1430</v>
      </c>
      <c r="R43" s="7"/>
    </row>
    <row r="44" spans="1:18" ht="12.75" customHeight="1" outlineLevel="1" x14ac:dyDescent="0.2">
      <c r="A44" s="1"/>
      <c r="B44" s="1"/>
      <c r="C44" s="6" t="s">
        <v>76</v>
      </c>
      <c r="D44" s="13">
        <f>AVERAGE(D49,D54)</f>
        <v>0.96899038461538467</v>
      </c>
      <c r="E44" s="13">
        <f>AVERAGE(E49,E54)</f>
        <v>1</v>
      </c>
      <c r="F44" s="13">
        <f>AVERAGE(F49,F54)</f>
        <v>1</v>
      </c>
      <c r="G44" s="13">
        <f>AVERAGE(G49,G54)</f>
        <v>1</v>
      </c>
      <c r="H44" s="13">
        <f>AVERAGE(H49,H54)</f>
        <v>1</v>
      </c>
      <c r="I44" s="13">
        <f>AVERAGE(I49,I54)</f>
        <v>0.98461538461538467</v>
      </c>
      <c r="J44" s="13">
        <f>AVERAGE(J49,J54)</f>
        <v>1</v>
      </c>
      <c r="K44" s="13">
        <f>AVERAGE(K49,K54)</f>
        <v>1</v>
      </c>
      <c r="L44" s="13">
        <f>AVERAGE(L49,L54)</f>
        <v>1</v>
      </c>
      <c r="M44" s="13">
        <f>AVERAGE(M49,M54)</f>
        <v>1</v>
      </c>
      <c r="N44" s="13">
        <f>AVERAGE(N49,N54)</f>
        <v>0.96748911465892595</v>
      </c>
      <c r="O44" s="13">
        <f>AVERAGE(O49,O54)</f>
        <v>0.97761194029850751</v>
      </c>
      <c r="Q44" s="13">
        <f>AVERAGE(Q49,Q54)</f>
        <v>0.99110460467522699</v>
      </c>
      <c r="R44" s="7"/>
    </row>
    <row r="45" spans="1:18" ht="12.75" customHeight="1" outlineLevel="1" x14ac:dyDescent="0.2">
      <c r="A45" s="1"/>
      <c r="B45" s="1"/>
      <c r="C45" s="6" t="s">
        <v>77</v>
      </c>
      <c r="D45" s="13">
        <f>AVERAGE(D50,D55)</f>
        <v>3.1009615384615385E-2</v>
      </c>
      <c r="E45" s="13">
        <f>AVERAGE(E50,E55)</f>
        <v>0</v>
      </c>
      <c r="F45" s="13">
        <f>AVERAGE(F50,F55)</f>
        <v>0</v>
      </c>
      <c r="G45" s="13">
        <f>AVERAGE(G50,G55)</f>
        <v>0</v>
      </c>
      <c r="H45" s="13">
        <f>AVERAGE(H50,H55)</f>
        <v>0</v>
      </c>
      <c r="I45" s="13">
        <f>AVERAGE(I50,I55)</f>
        <v>1.5384615384615385E-2</v>
      </c>
      <c r="J45" s="13">
        <f>AVERAGE(J50,J55)</f>
        <v>0</v>
      </c>
      <c r="K45" s="13">
        <f>AVERAGE(K50,K55)</f>
        <v>0</v>
      </c>
      <c r="L45" s="13">
        <f>AVERAGE(L50,L55)</f>
        <v>0</v>
      </c>
      <c r="M45" s="13">
        <f>AVERAGE(M50,M55)</f>
        <v>0</v>
      </c>
      <c r="N45" s="13">
        <f>AVERAGE(N50,N55)</f>
        <v>3.251088534107402E-2</v>
      </c>
      <c r="O45" s="13">
        <f>AVERAGE(O50,O55)</f>
        <v>2.2388059701492536E-2</v>
      </c>
      <c r="Q45" s="13">
        <f>AVERAGE(Q50,Q55)</f>
        <v>8.8953953247730595E-3</v>
      </c>
      <c r="R45" s="7"/>
    </row>
    <row r="46" spans="1:18" ht="12.75" customHeight="1" outlineLevel="1" x14ac:dyDescent="0.2">
      <c r="A46" s="1"/>
      <c r="B46" s="1"/>
      <c r="C46" s="6" t="s">
        <v>78</v>
      </c>
      <c r="D46" s="13">
        <f>AVERAGE(D51,D56)</f>
        <v>0</v>
      </c>
      <c r="E46" s="13">
        <f>AVERAGE(E51,E56)</f>
        <v>0</v>
      </c>
      <c r="F46" s="13">
        <f>AVERAGE(F51,F56)</f>
        <v>0</v>
      </c>
      <c r="G46" s="13">
        <f>AVERAGE(G51,G56)</f>
        <v>0</v>
      </c>
      <c r="H46" s="13">
        <f>AVERAGE(H51,H56)</f>
        <v>0</v>
      </c>
      <c r="I46" s="13">
        <f>AVERAGE(I51,I56)</f>
        <v>0</v>
      </c>
      <c r="J46" s="13">
        <f>AVERAGE(J51,J56)</f>
        <v>0</v>
      </c>
      <c r="K46" s="13">
        <f>AVERAGE(K51,K56)</f>
        <v>0</v>
      </c>
      <c r="L46" s="13">
        <f>AVERAGE(L51,L56)</f>
        <v>0</v>
      </c>
      <c r="M46" s="13">
        <f>AVERAGE(M51,M56)</f>
        <v>0</v>
      </c>
      <c r="N46" s="13">
        <f>AVERAGE(N51,N56)</f>
        <v>0</v>
      </c>
      <c r="O46" s="13">
        <f>AVERAGE(O51,O56)</f>
        <v>0</v>
      </c>
      <c r="Q46" s="13">
        <f>AVERAGE(Q51,Q56)</f>
        <v>0</v>
      </c>
      <c r="R46" s="7"/>
    </row>
    <row r="47" spans="1:18" x14ac:dyDescent="0.2">
      <c r="A47" s="32" t="s">
        <v>132</v>
      </c>
      <c r="B47" s="32" t="s">
        <v>133</v>
      </c>
      <c r="C47" s="33" t="s">
        <v>74</v>
      </c>
      <c r="D47" s="29">
        <v>1</v>
      </c>
      <c r="E47" s="29">
        <v>1</v>
      </c>
      <c r="F47" s="29">
        <v>1</v>
      </c>
      <c r="G47" s="29">
        <v>1</v>
      </c>
      <c r="H47" s="29">
        <v>1</v>
      </c>
      <c r="I47" s="29">
        <v>1</v>
      </c>
      <c r="J47" s="29">
        <v>1</v>
      </c>
      <c r="K47" s="29">
        <v>1</v>
      </c>
      <c r="L47" s="29">
        <v>1</v>
      </c>
      <c r="M47" s="29">
        <v>1</v>
      </c>
      <c r="N47" s="29">
        <v>1</v>
      </c>
      <c r="O47" s="29">
        <v>1</v>
      </c>
      <c r="Q47" s="29">
        <v>1</v>
      </c>
    </row>
    <row r="48" spans="1:18" ht="12.75" customHeight="1" outlineLevel="1" x14ac:dyDescent="0.2">
      <c r="A48" s="1"/>
      <c r="B48" s="1"/>
      <c r="C48" s="6" t="s">
        <v>75</v>
      </c>
      <c r="D48" s="12">
        <v>65</v>
      </c>
      <c r="E48" s="12">
        <v>56</v>
      </c>
      <c r="F48" s="12">
        <v>61</v>
      </c>
      <c r="G48" s="12">
        <v>62</v>
      </c>
      <c r="H48" s="12">
        <v>61</v>
      </c>
      <c r="I48" s="12">
        <v>65</v>
      </c>
      <c r="J48" s="12">
        <v>62</v>
      </c>
      <c r="K48" s="12">
        <v>62</v>
      </c>
      <c r="L48" s="12">
        <v>60</v>
      </c>
      <c r="M48" s="12">
        <v>60</v>
      </c>
      <c r="N48" s="12">
        <v>65</v>
      </c>
      <c r="O48" s="12">
        <v>67</v>
      </c>
      <c r="Q48" s="12">
        <v>746</v>
      </c>
    </row>
    <row r="49" spans="1:17" ht="12.75" customHeight="1" outlineLevel="1" x14ac:dyDescent="0.2">
      <c r="A49" s="1"/>
      <c r="B49" s="1"/>
      <c r="C49" s="6" t="s">
        <v>76</v>
      </c>
      <c r="D49" s="13">
        <v>0.96923076923076923</v>
      </c>
      <c r="E49" s="13">
        <v>1</v>
      </c>
      <c r="F49" s="13">
        <v>1</v>
      </c>
      <c r="G49" s="13">
        <v>1</v>
      </c>
      <c r="H49" s="13">
        <v>1</v>
      </c>
      <c r="I49" s="13">
        <v>0.96923076923076923</v>
      </c>
      <c r="J49" s="13">
        <v>1</v>
      </c>
      <c r="K49" s="13">
        <v>1</v>
      </c>
      <c r="L49" s="13">
        <v>1</v>
      </c>
      <c r="M49" s="13">
        <v>1</v>
      </c>
      <c r="N49" s="13">
        <v>0.9538461538461539</v>
      </c>
      <c r="O49" s="13">
        <v>0.95522388059701491</v>
      </c>
      <c r="Q49" s="13">
        <v>0.98659517426273458</v>
      </c>
    </row>
    <row r="50" spans="1:17" ht="12.75" customHeight="1" outlineLevel="1" x14ac:dyDescent="0.2">
      <c r="A50" s="1"/>
      <c r="B50" s="1"/>
      <c r="C50" s="6" t="s">
        <v>77</v>
      </c>
      <c r="D50" s="13">
        <v>3.0769230769230771E-2</v>
      </c>
      <c r="E50" s="13">
        <v>0</v>
      </c>
      <c r="F50" s="13">
        <v>0</v>
      </c>
      <c r="G50" s="13">
        <v>0</v>
      </c>
      <c r="H50" s="13">
        <v>0</v>
      </c>
      <c r="I50" s="13">
        <v>3.0769230769230771E-2</v>
      </c>
      <c r="J50" s="13">
        <v>0</v>
      </c>
      <c r="K50" s="13">
        <v>0</v>
      </c>
      <c r="L50" s="13">
        <v>0</v>
      </c>
      <c r="M50" s="13">
        <v>0</v>
      </c>
      <c r="N50" s="13">
        <v>4.6153846153846156E-2</v>
      </c>
      <c r="O50" s="13">
        <v>4.4776119402985072E-2</v>
      </c>
      <c r="Q50" s="13">
        <v>1.3404825737265416E-2</v>
      </c>
    </row>
    <row r="51" spans="1:17" ht="12.75" customHeight="1" outlineLevel="1" x14ac:dyDescent="0.2">
      <c r="A51" s="1"/>
      <c r="B51" s="1"/>
      <c r="C51" s="6" t="s">
        <v>78</v>
      </c>
      <c r="D51" s="13">
        <v>0</v>
      </c>
      <c r="E51" s="13">
        <v>0</v>
      </c>
      <c r="F51" s="13">
        <v>0</v>
      </c>
      <c r="G51" s="13">
        <v>0</v>
      </c>
      <c r="H51" s="13">
        <v>0</v>
      </c>
      <c r="I51" s="13">
        <v>0</v>
      </c>
      <c r="J51" s="13">
        <v>0</v>
      </c>
      <c r="K51" s="13">
        <v>0</v>
      </c>
      <c r="L51" s="13">
        <v>0</v>
      </c>
      <c r="M51" s="13">
        <v>0</v>
      </c>
      <c r="N51" s="13">
        <v>0</v>
      </c>
      <c r="O51" s="13">
        <v>0</v>
      </c>
      <c r="Q51" s="13">
        <v>0</v>
      </c>
    </row>
    <row r="52" spans="1:17" x14ac:dyDescent="0.2">
      <c r="A52" s="32" t="s">
        <v>134</v>
      </c>
      <c r="B52" s="32" t="s">
        <v>135</v>
      </c>
      <c r="C52" s="33" t="s">
        <v>74</v>
      </c>
      <c r="D52" s="29">
        <v>1</v>
      </c>
      <c r="E52" s="29">
        <v>1</v>
      </c>
      <c r="F52" s="29">
        <v>1</v>
      </c>
      <c r="G52" s="29">
        <v>1</v>
      </c>
      <c r="H52" s="29">
        <v>1</v>
      </c>
      <c r="I52" s="29">
        <v>1</v>
      </c>
      <c r="J52" s="29">
        <v>1</v>
      </c>
      <c r="K52" s="29">
        <v>1</v>
      </c>
      <c r="L52" s="29">
        <v>1</v>
      </c>
      <c r="M52" s="29">
        <v>1</v>
      </c>
      <c r="N52" s="29">
        <v>1</v>
      </c>
      <c r="O52" s="29">
        <v>1</v>
      </c>
      <c r="Q52" s="29">
        <v>1</v>
      </c>
    </row>
    <row r="53" spans="1:17" ht="12.75" customHeight="1" outlineLevel="1" x14ac:dyDescent="0.2">
      <c r="A53" s="1"/>
      <c r="B53" s="1"/>
      <c r="C53" s="6" t="s">
        <v>75</v>
      </c>
      <c r="D53" s="12">
        <v>64</v>
      </c>
      <c r="E53" s="12">
        <v>59</v>
      </c>
      <c r="F53" s="12">
        <v>62</v>
      </c>
      <c r="G53" s="12">
        <v>62</v>
      </c>
      <c r="H53" s="12">
        <v>61</v>
      </c>
      <c r="I53" s="12">
        <v>50</v>
      </c>
      <c r="J53" s="12">
        <v>62</v>
      </c>
      <c r="K53" s="12">
        <v>60</v>
      </c>
      <c r="L53" s="12">
        <v>60</v>
      </c>
      <c r="M53" s="12">
        <v>55</v>
      </c>
      <c r="N53" s="12">
        <v>53</v>
      </c>
      <c r="O53" s="12">
        <v>36</v>
      </c>
      <c r="Q53" s="12">
        <v>684</v>
      </c>
    </row>
    <row r="54" spans="1:17" ht="12.75" customHeight="1" outlineLevel="1" x14ac:dyDescent="0.2">
      <c r="A54" s="1"/>
      <c r="B54" s="1"/>
      <c r="C54" s="6" t="s">
        <v>76</v>
      </c>
      <c r="D54" s="13">
        <v>0.96875</v>
      </c>
      <c r="E54" s="13">
        <v>1</v>
      </c>
      <c r="F54" s="13">
        <v>1</v>
      </c>
      <c r="G54" s="13">
        <v>1</v>
      </c>
      <c r="H54" s="13">
        <v>1</v>
      </c>
      <c r="I54" s="13">
        <v>1</v>
      </c>
      <c r="J54" s="13">
        <v>1</v>
      </c>
      <c r="K54" s="13">
        <v>1</v>
      </c>
      <c r="L54" s="13">
        <v>1</v>
      </c>
      <c r="M54" s="13">
        <v>1</v>
      </c>
      <c r="N54" s="13">
        <v>0.98113207547169812</v>
      </c>
      <c r="O54" s="13">
        <v>1</v>
      </c>
      <c r="Q54" s="13">
        <v>0.99561403508771928</v>
      </c>
    </row>
    <row r="55" spans="1:17" ht="12.75" customHeight="1" outlineLevel="1" x14ac:dyDescent="0.2">
      <c r="A55" s="1"/>
      <c r="B55" s="1"/>
      <c r="C55" s="6" t="s">
        <v>77</v>
      </c>
      <c r="D55" s="13">
        <v>3.125E-2</v>
      </c>
      <c r="E55" s="13">
        <v>0</v>
      </c>
      <c r="F55" s="13">
        <v>0</v>
      </c>
      <c r="G55" s="13">
        <v>0</v>
      </c>
      <c r="H55" s="13">
        <v>0</v>
      </c>
      <c r="I55" s="13">
        <v>0</v>
      </c>
      <c r="J55" s="13">
        <v>0</v>
      </c>
      <c r="K55" s="13">
        <v>0</v>
      </c>
      <c r="L55" s="13">
        <v>0</v>
      </c>
      <c r="M55" s="13">
        <v>0</v>
      </c>
      <c r="N55" s="13">
        <v>1.8867924528301886E-2</v>
      </c>
      <c r="O55" s="13">
        <v>0</v>
      </c>
      <c r="Q55" s="13">
        <v>4.3859649122807015E-3</v>
      </c>
    </row>
    <row r="56" spans="1:17" ht="12.75" customHeight="1" outlineLevel="1" x14ac:dyDescent="0.2">
      <c r="A56" s="1"/>
      <c r="B56" s="1"/>
      <c r="C56" s="6" t="s">
        <v>78</v>
      </c>
      <c r="D56" s="13">
        <v>0</v>
      </c>
      <c r="E56" s="13">
        <v>0</v>
      </c>
      <c r="F56" s="13">
        <v>0</v>
      </c>
      <c r="G56" s="13">
        <v>0</v>
      </c>
      <c r="H56" s="13">
        <v>0</v>
      </c>
      <c r="I56" s="13">
        <v>0</v>
      </c>
      <c r="J56" s="13">
        <v>0</v>
      </c>
      <c r="K56" s="13">
        <v>0</v>
      </c>
      <c r="L56" s="13">
        <v>0</v>
      </c>
      <c r="M56" s="13">
        <v>0</v>
      </c>
      <c r="N56" s="13">
        <v>0</v>
      </c>
      <c r="O56" s="13">
        <v>0</v>
      </c>
      <c r="Q56" s="13">
        <v>0</v>
      </c>
    </row>
    <row r="58" spans="1:17" x14ac:dyDescent="0.2">
      <c r="A58" s="61" t="s">
        <v>91</v>
      </c>
      <c r="B58" s="61"/>
      <c r="C58" s="61"/>
    </row>
    <row r="59" spans="1:17" x14ac:dyDescent="0.2">
      <c r="A59" t="s">
        <v>114</v>
      </c>
    </row>
  </sheetData>
  <mergeCells count="9">
    <mergeCell ref="A40:C40"/>
    <mergeCell ref="A42:B42"/>
    <mergeCell ref="A58:C58"/>
    <mergeCell ref="A1:C1"/>
    <mergeCell ref="A3:C3"/>
    <mergeCell ref="A5:C5"/>
    <mergeCell ref="A6:C6"/>
    <mergeCell ref="A39:C39"/>
    <mergeCell ref="A8:B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0525-D757-47BC-9E77-19A91CF1EAC0}">
  <dimension ref="A1:V46"/>
  <sheetViews>
    <sheetView showGridLines="0" topLeftCell="C1" zoomScale="85" zoomScaleNormal="85" workbookViewId="0">
      <pane ySplit="4" topLeftCell="A5" activePane="bottomLeft" state="frozen"/>
      <selection activeCell="C8" sqref="C8"/>
      <selection pane="bottomLeft" activeCell="W96" sqref="W96"/>
    </sheetView>
  </sheetViews>
  <sheetFormatPr baseColWidth="10" defaultRowHeight="12.75" x14ac:dyDescent="0.2"/>
  <cols>
    <col min="1" max="1" width="26.7109375" customWidth="1"/>
    <col min="2" max="13" width="10.7109375" customWidth="1"/>
    <col min="14" max="18" width="11.42578125" hidden="1" customWidth="1"/>
    <col min="19" max="19" width="11.42578125" customWidth="1"/>
    <col min="20" max="20" width="26.85546875" customWidth="1"/>
    <col min="21" max="21" width="13.7109375" customWidth="1"/>
    <col min="22" max="22" width="16" customWidth="1"/>
  </cols>
  <sheetData>
    <row r="1" spans="1:22" ht="15.75" x14ac:dyDescent="0.25">
      <c r="A1" s="62" t="str">
        <f>Operación!A1</f>
        <v>ESTADÍSTICA POR EMPRESA / AIR CARRIER STATISTICS</v>
      </c>
      <c r="B1" s="62"/>
      <c r="C1" s="62"/>
      <c r="D1" s="62"/>
      <c r="E1" s="62"/>
      <c r="F1" s="62"/>
      <c r="G1" s="62"/>
      <c r="M1" s="14"/>
      <c r="S1" s="14">
        <v>2018</v>
      </c>
    </row>
    <row r="2" spans="1:22" x14ac:dyDescent="0.2">
      <c r="A2" s="65" t="str">
        <f>Operación!A2</f>
        <v>ÍNDICE DE OPERACIONES / OPERATION INDEX</v>
      </c>
      <c r="B2" s="65"/>
      <c r="C2" s="65"/>
      <c r="D2" s="65"/>
      <c r="E2" s="65"/>
      <c r="F2" s="65"/>
      <c r="G2" s="65"/>
    </row>
    <row r="3" spans="1:22" ht="15" x14ac:dyDescent="0.25">
      <c r="A3" s="63" t="str">
        <f>Operación!A3</f>
        <v>AEROPUERTO DE PUEBLA</v>
      </c>
      <c r="B3" s="63"/>
      <c r="C3" s="63"/>
      <c r="D3" s="63"/>
      <c r="E3" s="63"/>
      <c r="F3" s="63"/>
      <c r="G3" s="63"/>
    </row>
    <row r="5" spans="1:22" ht="38.25" x14ac:dyDescent="0.2">
      <c r="A5" s="43" t="s">
        <v>96</v>
      </c>
      <c r="B5" s="31" t="s">
        <v>79</v>
      </c>
      <c r="C5" s="31" t="s">
        <v>80</v>
      </c>
      <c r="D5" s="31" t="s">
        <v>81</v>
      </c>
      <c r="E5" s="31" t="s">
        <v>82</v>
      </c>
      <c r="F5" s="31" t="s">
        <v>83</v>
      </c>
      <c r="G5" s="31" t="s">
        <v>84</v>
      </c>
      <c r="H5" s="31" t="s">
        <v>85</v>
      </c>
      <c r="I5" s="31" t="s">
        <v>86</v>
      </c>
      <c r="J5" s="31" t="s">
        <v>87</v>
      </c>
      <c r="K5" s="31" t="s">
        <v>88</v>
      </c>
      <c r="L5" s="31" t="s">
        <v>89</v>
      </c>
      <c r="M5" s="31" t="s">
        <v>90</v>
      </c>
      <c r="T5" s="41" t="s">
        <v>5</v>
      </c>
      <c r="U5" s="40" t="s">
        <v>119</v>
      </c>
      <c r="V5" s="40" t="s">
        <v>98</v>
      </c>
    </row>
    <row r="6" spans="1:22" x14ac:dyDescent="0.2">
      <c r="A6" s="8" t="s">
        <v>3</v>
      </c>
      <c r="B6" s="39">
        <f>Operación!D8</f>
        <v>1</v>
      </c>
      <c r="C6" s="39">
        <f>Operación!E8</f>
        <v>1</v>
      </c>
      <c r="D6" s="39">
        <f>Operación!F8</f>
        <v>1</v>
      </c>
      <c r="E6" s="39">
        <f>Operación!G8</f>
        <v>1</v>
      </c>
      <c r="F6" s="39">
        <f>Operación!H8</f>
        <v>1</v>
      </c>
      <c r="G6" s="39">
        <f>Operación!I8</f>
        <v>1</v>
      </c>
      <c r="H6" s="39">
        <f>Operación!J8</f>
        <v>1</v>
      </c>
      <c r="I6" s="39">
        <f>Operación!K8</f>
        <v>1</v>
      </c>
      <c r="J6" s="39">
        <f>Operación!L8</f>
        <v>1</v>
      </c>
      <c r="K6" s="39">
        <f>Operación!M8</f>
        <v>1</v>
      </c>
      <c r="L6" s="39">
        <f>Operación!N8</f>
        <v>1</v>
      </c>
      <c r="M6" s="39">
        <f>Operación!O8</f>
        <v>1</v>
      </c>
      <c r="N6" s="26"/>
      <c r="T6" s="15" t="str">
        <f>Operación!$B$13</f>
        <v>Aéreo Calafia</v>
      </c>
      <c r="U6" s="39">
        <f>Operación!$Q$13</f>
        <v>1</v>
      </c>
      <c r="V6" s="39">
        <f>Operación!$Q$15</f>
        <v>1</v>
      </c>
    </row>
    <row r="7" spans="1:22" x14ac:dyDescent="0.2">
      <c r="A7" s="8" t="s">
        <v>118</v>
      </c>
      <c r="B7" s="39">
        <f>Operación!D42</f>
        <v>1</v>
      </c>
      <c r="C7" s="39">
        <f>Operación!E42</f>
        <v>1</v>
      </c>
      <c r="D7" s="39">
        <f>Operación!F42</f>
        <v>1</v>
      </c>
      <c r="E7" s="39">
        <f>Operación!G42</f>
        <v>1</v>
      </c>
      <c r="F7" s="39">
        <f>Operación!H42</f>
        <v>1</v>
      </c>
      <c r="G7" s="39">
        <f>Operación!I42</f>
        <v>1</v>
      </c>
      <c r="H7" s="39">
        <f>Operación!J42</f>
        <v>1</v>
      </c>
      <c r="I7" s="39">
        <f>Operación!K42</f>
        <v>1</v>
      </c>
      <c r="J7" s="39">
        <f>Operación!L42</f>
        <v>1</v>
      </c>
      <c r="K7" s="39">
        <f>Operación!M42</f>
        <v>1</v>
      </c>
      <c r="L7" s="39">
        <f>Operación!N42</f>
        <v>1</v>
      </c>
      <c r="M7" s="39">
        <f>Operación!O42</f>
        <v>1</v>
      </c>
      <c r="T7" s="15" t="str">
        <f>Operación!$B$18</f>
        <v>Aeroméxico 
Connect</v>
      </c>
      <c r="U7" s="39">
        <f>Operación!$Q$18</f>
        <v>1</v>
      </c>
      <c r="V7" s="39">
        <f>Operación!$Q$20</f>
        <v>0.99864864864864866</v>
      </c>
    </row>
    <row r="8" spans="1:22" x14ac:dyDescent="0.2">
      <c r="T8" s="15" t="str">
        <f>Operación!$B$23</f>
        <v>Aeromar</v>
      </c>
      <c r="U8" s="39">
        <f>Operación!$Q$23</f>
        <v>1</v>
      </c>
      <c r="V8" s="39">
        <f>Operación!$Q$25</f>
        <v>0.99219968798751945</v>
      </c>
    </row>
    <row r="9" spans="1:22" x14ac:dyDescent="0.2">
      <c r="T9" s="15" t="str">
        <f>Operación!$B$28</f>
        <v>Vivaaerobus</v>
      </c>
      <c r="U9" s="39">
        <f>Operación!$Q$28</f>
        <v>1</v>
      </c>
      <c r="V9" s="39">
        <f>Operación!$Q$30</f>
        <v>0.99450549450549453</v>
      </c>
    </row>
    <row r="10" spans="1:22" x14ac:dyDescent="0.2">
      <c r="T10" s="15" t="str">
        <f>Operación!$B$33</f>
        <v>Volaris</v>
      </c>
      <c r="U10" s="39">
        <f>Operación!$Q$33</f>
        <v>1</v>
      </c>
      <c r="V10" s="39">
        <f>Operación!$Q$35</f>
        <v>0.99567515617491587</v>
      </c>
    </row>
    <row r="44" spans="1:22" ht="38.25" x14ac:dyDescent="0.2">
      <c r="A44" s="43" t="s">
        <v>97</v>
      </c>
      <c r="B44" s="31" t="s">
        <v>79</v>
      </c>
      <c r="C44" s="31" t="s">
        <v>80</v>
      </c>
      <c r="D44" s="31" t="s">
        <v>81</v>
      </c>
      <c r="E44" s="31" t="s">
        <v>82</v>
      </c>
      <c r="F44" s="31" t="s">
        <v>83</v>
      </c>
      <c r="G44" s="31" t="s">
        <v>84</v>
      </c>
      <c r="H44" s="31" t="s">
        <v>85</v>
      </c>
      <c r="I44" s="31" t="s">
        <v>86</v>
      </c>
      <c r="J44" s="31" t="s">
        <v>87</v>
      </c>
      <c r="K44" s="31" t="s">
        <v>88</v>
      </c>
      <c r="L44" s="31" t="s">
        <v>89</v>
      </c>
      <c r="M44" s="31" t="s">
        <v>90</v>
      </c>
      <c r="T44" s="41" t="s">
        <v>5</v>
      </c>
      <c r="U44" s="40" t="s">
        <v>119</v>
      </c>
      <c r="V44" s="40" t="s">
        <v>98</v>
      </c>
    </row>
    <row r="45" spans="1:22" x14ac:dyDescent="0.2">
      <c r="A45" s="8" t="s">
        <v>3</v>
      </c>
      <c r="B45" s="39">
        <f>Operación!D10</f>
        <v>1</v>
      </c>
      <c r="C45" s="39">
        <f>Operación!E10</f>
        <v>1</v>
      </c>
      <c r="D45" s="39">
        <f>Operación!F10</f>
        <v>1</v>
      </c>
      <c r="E45" s="39">
        <f>Operación!G10</f>
        <v>1</v>
      </c>
      <c r="F45" s="39">
        <f>Operación!H10</f>
        <v>1</v>
      </c>
      <c r="G45" s="39">
        <f>Operación!I10</f>
        <v>0.98803716608594672</v>
      </c>
      <c r="H45" s="39">
        <f>Operación!J10</f>
        <v>1</v>
      </c>
      <c r="I45" s="39">
        <f>Operación!K10</f>
        <v>1</v>
      </c>
      <c r="J45" s="39">
        <f>Operación!L10</f>
        <v>1</v>
      </c>
      <c r="K45" s="42">
        <f>Operación!M10</f>
        <v>1</v>
      </c>
      <c r="L45" s="42">
        <f>Operación!N10</f>
        <v>0.97490980441800124</v>
      </c>
      <c r="M45" s="42">
        <f>Operación!O10</f>
        <v>0.99556169429097596</v>
      </c>
      <c r="T45" s="15" t="str">
        <f>Operación!$B$47</f>
        <v>Continental 
Express</v>
      </c>
      <c r="U45" s="39">
        <f>Operación!$Q$47</f>
        <v>1</v>
      </c>
      <c r="V45" s="39">
        <f>Operación!$Q$49</f>
        <v>0.98659517426273458</v>
      </c>
    </row>
    <row r="46" spans="1:22" x14ac:dyDescent="0.2">
      <c r="A46" s="8" t="s">
        <v>4</v>
      </c>
      <c r="B46" s="39">
        <f>Operación!D44</f>
        <v>0.96899038461538467</v>
      </c>
      <c r="C46" s="39">
        <f>Operación!E44</f>
        <v>1</v>
      </c>
      <c r="D46" s="39">
        <f>Operación!F44</f>
        <v>1</v>
      </c>
      <c r="E46" s="39">
        <f>Operación!G44</f>
        <v>1</v>
      </c>
      <c r="F46" s="39">
        <f>Operación!H44</f>
        <v>1</v>
      </c>
      <c r="G46" s="39">
        <f>Operación!I44</f>
        <v>0.98461538461538467</v>
      </c>
      <c r="H46" s="39">
        <f>Operación!J44</f>
        <v>1</v>
      </c>
      <c r="I46" s="39">
        <f>Operación!K44</f>
        <v>1</v>
      </c>
      <c r="J46" s="39">
        <f>Operación!L44</f>
        <v>1</v>
      </c>
      <c r="K46" s="42">
        <f>Operación!M44</f>
        <v>1</v>
      </c>
      <c r="L46" s="42">
        <f>Operación!N44</f>
        <v>0.96748911465892595</v>
      </c>
      <c r="M46" s="42">
        <f>Operación!O44</f>
        <v>0.97761194029850751</v>
      </c>
      <c r="T46" s="15" t="str">
        <f>Operación!$B$52</f>
        <v>Envoy Air</v>
      </c>
      <c r="U46" s="39">
        <f>Operación!$Q$52</f>
        <v>1</v>
      </c>
      <c r="V46" s="39">
        <f>Operación!$Q$54</f>
        <v>0.99561403508771928</v>
      </c>
    </row>
  </sheetData>
  <mergeCells count="3">
    <mergeCell ref="A1:G1"/>
    <mergeCell ref="A2:G2"/>
    <mergeCell ref="A3:G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52DD-0B2D-47BB-930E-46105C6A64AA}">
  <dimension ref="E3:M14"/>
  <sheetViews>
    <sheetView showGridLines="0" zoomScale="85" zoomScaleNormal="85" workbookViewId="0">
      <selection activeCell="N14" sqref="N14"/>
    </sheetView>
  </sheetViews>
  <sheetFormatPr baseColWidth="10" defaultRowHeight="15" x14ac:dyDescent="0.25"/>
  <cols>
    <col min="1" max="6" width="11.42578125" style="44"/>
    <col min="7" max="7" width="11.42578125" customWidth="1"/>
    <col min="8" max="8" width="37.85546875" bestFit="1" customWidth="1"/>
    <col min="9" max="9" width="13.5703125" bestFit="1" customWidth="1"/>
    <col min="10" max="20" width="9.7109375" style="44" customWidth="1"/>
    <col min="21" max="16384" width="11.42578125" style="44"/>
  </cols>
  <sheetData>
    <row r="3" spans="5:13" x14ac:dyDescent="0.25">
      <c r="H3" s="55" t="s">
        <v>99</v>
      </c>
      <c r="I3" s="56">
        <v>7677</v>
      </c>
    </row>
    <row r="4" spans="5:13" x14ac:dyDescent="0.25">
      <c r="H4" s="45" t="s">
        <v>100</v>
      </c>
      <c r="I4" s="46">
        <v>39</v>
      </c>
    </row>
    <row r="5" spans="5:13" x14ac:dyDescent="0.25">
      <c r="H5" s="47"/>
      <c r="I5" s="48"/>
    </row>
    <row r="6" spans="5:13" x14ac:dyDescent="0.25">
      <c r="H6" s="49"/>
      <c r="I6" s="50"/>
    </row>
    <row r="7" spans="5:13" x14ac:dyDescent="0.25">
      <c r="H7" s="49"/>
      <c r="I7" s="50"/>
    </row>
    <row r="8" spans="5:13" x14ac:dyDescent="0.25">
      <c r="H8" s="49"/>
      <c r="I8" s="50"/>
    </row>
    <row r="9" spans="5:13" x14ac:dyDescent="0.25">
      <c r="H9" s="51" t="s">
        <v>101</v>
      </c>
      <c r="I9" s="52">
        <v>39</v>
      </c>
    </row>
    <row r="10" spans="5:13" x14ac:dyDescent="0.25">
      <c r="H10" s="53" t="s">
        <v>102</v>
      </c>
      <c r="I10" s="54">
        <v>39</v>
      </c>
    </row>
    <row r="13" spans="5:13" ht="18.75" x14ac:dyDescent="0.3">
      <c r="E13" s="66" t="str">
        <f>"Porcentaje de operaciones Ene-Dic en el "&amp;PROPER(Operación!A3)</f>
        <v>Porcentaje de operaciones Ene-Dic en el Aeropuerto De Puebla</v>
      </c>
      <c r="F13" s="66"/>
      <c r="G13" s="66"/>
      <c r="H13" s="66"/>
      <c r="I13" s="66"/>
      <c r="J13" s="66"/>
      <c r="K13" s="66"/>
      <c r="L13" s="66"/>
      <c r="M13" s="66"/>
    </row>
    <row r="14" spans="5:13" ht="18.75" x14ac:dyDescent="0.3">
      <c r="E14" s="66">
        <v>2018</v>
      </c>
      <c r="F14" s="66"/>
      <c r="G14" s="66"/>
      <c r="H14" s="66"/>
      <c r="I14" s="66"/>
      <c r="J14" s="66"/>
      <c r="K14" s="66"/>
      <c r="L14" s="66"/>
      <c r="M14" s="66"/>
    </row>
  </sheetData>
  <mergeCells count="2">
    <mergeCell ref="E13:M13"/>
    <mergeCell ref="E14:M14"/>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T18" sqref="T18"/>
    </sheetView>
  </sheetViews>
  <sheetFormatPr baseColWidth="10" defaultRowHeight="15" x14ac:dyDescent="0.25"/>
  <cols>
    <col min="1" max="1" width="37.5703125" style="16" bestFit="1" customWidth="1"/>
    <col min="2" max="13" width="9.7109375" style="16" customWidth="1"/>
    <col min="14" max="16384" width="11.42578125" style="16"/>
  </cols>
  <sheetData>
    <row r="1" spans="1:13" x14ac:dyDescent="0.25">
      <c r="A1" s="57" t="s">
        <v>51</v>
      </c>
      <c r="B1" s="16" t="s">
        <v>52</v>
      </c>
    </row>
    <row r="2" spans="1:13" x14ac:dyDescent="0.25">
      <c r="A2" s="57" t="s">
        <v>5</v>
      </c>
      <c r="B2" s="16" t="s">
        <v>52</v>
      </c>
    </row>
    <row r="4" spans="1:13" ht="30" x14ac:dyDescent="0.25">
      <c r="A4" s="58" t="s">
        <v>53</v>
      </c>
      <c r="B4" s="17" t="s">
        <v>54</v>
      </c>
      <c r="C4" s="17" t="s">
        <v>55</v>
      </c>
      <c r="D4" s="17" t="s">
        <v>56</v>
      </c>
      <c r="E4" s="17" t="s">
        <v>57</v>
      </c>
      <c r="F4" s="17" t="s">
        <v>58</v>
      </c>
      <c r="G4" s="17" t="s">
        <v>59</v>
      </c>
      <c r="H4" s="17" t="s">
        <v>60</v>
      </c>
      <c r="I4" s="17" t="s">
        <v>111</v>
      </c>
      <c r="J4" s="17" t="s">
        <v>61</v>
      </c>
      <c r="K4" s="17" t="s">
        <v>62</v>
      </c>
      <c r="L4" s="17" t="s">
        <v>63</v>
      </c>
      <c r="M4" s="17" t="s">
        <v>112</v>
      </c>
    </row>
    <row r="5" spans="1:13" x14ac:dyDescent="0.25">
      <c r="A5" s="20" t="s">
        <v>64</v>
      </c>
      <c r="B5" s="21">
        <v>0</v>
      </c>
      <c r="C5" s="21">
        <v>0</v>
      </c>
      <c r="D5" s="21">
        <v>0</v>
      </c>
      <c r="E5" s="21">
        <v>0</v>
      </c>
      <c r="F5" s="21">
        <v>0</v>
      </c>
      <c r="G5" s="21">
        <v>0</v>
      </c>
      <c r="H5" s="21">
        <v>0</v>
      </c>
      <c r="I5" s="21">
        <v>0</v>
      </c>
      <c r="J5" s="21">
        <v>0</v>
      </c>
      <c r="K5" s="21">
        <v>0</v>
      </c>
      <c r="L5" s="21">
        <v>0</v>
      </c>
      <c r="M5" s="21">
        <v>0</v>
      </c>
    </row>
    <row r="6" spans="1:13" x14ac:dyDescent="0.25">
      <c r="A6" s="22" t="s">
        <v>68</v>
      </c>
      <c r="B6" s="21">
        <v>0</v>
      </c>
      <c r="C6" s="21">
        <v>0</v>
      </c>
      <c r="D6" s="21">
        <v>0</v>
      </c>
      <c r="E6" s="21">
        <v>0</v>
      </c>
      <c r="F6" s="21">
        <v>0</v>
      </c>
      <c r="G6" s="21">
        <v>0</v>
      </c>
      <c r="H6" s="21">
        <v>0</v>
      </c>
      <c r="I6" s="21">
        <v>0</v>
      </c>
      <c r="J6" s="21">
        <v>0</v>
      </c>
      <c r="K6" s="21">
        <v>0</v>
      </c>
      <c r="L6" s="21">
        <v>0</v>
      </c>
      <c r="M6" s="21">
        <v>0</v>
      </c>
    </row>
    <row r="7" spans="1:13" x14ac:dyDescent="0.25">
      <c r="A7" s="22" t="s">
        <v>67</v>
      </c>
      <c r="B7" s="21">
        <v>0</v>
      </c>
      <c r="C7" s="21">
        <v>0</v>
      </c>
      <c r="D7" s="21">
        <v>0</v>
      </c>
      <c r="E7" s="21">
        <v>0</v>
      </c>
      <c r="F7" s="21">
        <v>0</v>
      </c>
      <c r="G7" s="21">
        <v>0</v>
      </c>
      <c r="H7" s="21">
        <v>0</v>
      </c>
      <c r="I7" s="21">
        <v>0</v>
      </c>
      <c r="J7" s="21">
        <v>0</v>
      </c>
      <c r="K7" s="21">
        <v>0</v>
      </c>
      <c r="L7" s="21">
        <v>0</v>
      </c>
      <c r="M7" s="21">
        <v>0</v>
      </c>
    </row>
    <row r="8" spans="1:13" x14ac:dyDescent="0.25">
      <c r="A8" s="22" t="s">
        <v>120</v>
      </c>
      <c r="B8" s="21">
        <v>0</v>
      </c>
      <c r="C8" s="21">
        <v>0</v>
      </c>
      <c r="D8" s="21">
        <v>0</v>
      </c>
      <c r="E8" s="21">
        <v>0</v>
      </c>
      <c r="F8" s="21">
        <v>0</v>
      </c>
      <c r="G8" s="21">
        <v>0</v>
      </c>
      <c r="H8" s="21">
        <v>0</v>
      </c>
      <c r="I8" s="21">
        <v>0</v>
      </c>
      <c r="J8" s="21">
        <v>0</v>
      </c>
      <c r="K8" s="21">
        <v>0</v>
      </c>
      <c r="L8" s="21">
        <v>0</v>
      </c>
      <c r="M8" s="21">
        <v>0</v>
      </c>
    </row>
    <row r="9" spans="1:13" x14ac:dyDescent="0.25">
      <c r="A9" s="22" t="s">
        <v>106</v>
      </c>
      <c r="B9" s="21">
        <v>0</v>
      </c>
      <c r="C9" s="21">
        <v>0</v>
      </c>
      <c r="D9" s="21">
        <v>0</v>
      </c>
      <c r="E9" s="21">
        <v>0</v>
      </c>
      <c r="F9" s="21">
        <v>0</v>
      </c>
      <c r="G9" s="21">
        <v>0</v>
      </c>
      <c r="H9" s="21">
        <v>0</v>
      </c>
      <c r="I9" s="21">
        <v>0</v>
      </c>
      <c r="J9" s="21">
        <v>0</v>
      </c>
      <c r="K9" s="21">
        <v>0</v>
      </c>
      <c r="L9" s="21">
        <v>0</v>
      </c>
      <c r="M9" s="21">
        <v>0</v>
      </c>
    </row>
    <row r="10" spans="1:13" x14ac:dyDescent="0.25">
      <c r="A10" s="22" t="s">
        <v>69</v>
      </c>
      <c r="B10" s="21">
        <v>0</v>
      </c>
      <c r="C10" s="21">
        <v>0</v>
      </c>
      <c r="D10" s="21">
        <v>0</v>
      </c>
      <c r="E10" s="21">
        <v>0</v>
      </c>
      <c r="F10" s="21">
        <v>0</v>
      </c>
      <c r="G10" s="21">
        <v>0</v>
      </c>
      <c r="H10" s="21">
        <v>0</v>
      </c>
      <c r="I10" s="21">
        <v>0</v>
      </c>
      <c r="J10" s="21">
        <v>0</v>
      </c>
      <c r="K10" s="21">
        <v>0</v>
      </c>
      <c r="L10" s="21">
        <v>0</v>
      </c>
      <c r="M10" s="21">
        <v>0</v>
      </c>
    </row>
    <row r="11" spans="1:13" x14ac:dyDescent="0.25">
      <c r="A11" s="22" t="s">
        <v>107</v>
      </c>
      <c r="B11" s="21">
        <v>0</v>
      </c>
      <c r="C11" s="21">
        <v>0</v>
      </c>
      <c r="D11" s="21">
        <v>0</v>
      </c>
      <c r="E11" s="21">
        <v>0</v>
      </c>
      <c r="F11" s="21">
        <v>0</v>
      </c>
      <c r="G11" s="21">
        <v>0</v>
      </c>
      <c r="H11" s="21">
        <v>0</v>
      </c>
      <c r="I11" s="21">
        <v>0</v>
      </c>
      <c r="J11" s="21">
        <v>0</v>
      </c>
      <c r="K11" s="21">
        <v>0</v>
      </c>
      <c r="L11" s="21">
        <v>0</v>
      </c>
      <c r="M11" s="21">
        <v>0</v>
      </c>
    </row>
    <row r="12" spans="1:13" x14ac:dyDescent="0.25">
      <c r="A12" s="22" t="s">
        <v>66</v>
      </c>
      <c r="B12" s="21">
        <v>0</v>
      </c>
      <c r="C12" s="21">
        <v>0</v>
      </c>
      <c r="D12" s="21">
        <v>0</v>
      </c>
      <c r="E12" s="21">
        <v>0</v>
      </c>
      <c r="F12" s="21">
        <v>0</v>
      </c>
      <c r="G12" s="21">
        <v>0</v>
      </c>
      <c r="H12" s="21">
        <v>0</v>
      </c>
      <c r="I12" s="21">
        <v>0</v>
      </c>
      <c r="J12" s="21">
        <v>0</v>
      </c>
      <c r="K12" s="21">
        <v>0</v>
      </c>
      <c r="L12" s="21">
        <v>0</v>
      </c>
      <c r="M12" s="21">
        <v>0</v>
      </c>
    </row>
    <row r="13" spans="1:13" x14ac:dyDescent="0.25">
      <c r="A13" s="22" t="s">
        <v>109</v>
      </c>
      <c r="B13" s="21">
        <v>0</v>
      </c>
      <c r="C13" s="21">
        <v>0</v>
      </c>
      <c r="D13" s="21">
        <v>0</v>
      </c>
      <c r="E13" s="21">
        <v>0</v>
      </c>
      <c r="F13" s="21">
        <v>0</v>
      </c>
      <c r="G13" s="21">
        <v>0</v>
      </c>
      <c r="H13" s="21">
        <v>0</v>
      </c>
      <c r="I13" s="21">
        <v>0</v>
      </c>
      <c r="J13" s="21">
        <v>0</v>
      </c>
      <c r="K13" s="21">
        <v>0</v>
      </c>
      <c r="L13" s="21">
        <v>0</v>
      </c>
      <c r="M13" s="21">
        <v>0</v>
      </c>
    </row>
    <row r="14" spans="1:13" x14ac:dyDescent="0.25">
      <c r="A14" s="22" t="s">
        <v>104</v>
      </c>
      <c r="B14" s="21">
        <v>0</v>
      </c>
      <c r="C14" s="21">
        <v>0</v>
      </c>
      <c r="D14" s="21">
        <v>0</v>
      </c>
      <c r="E14" s="21">
        <v>0</v>
      </c>
      <c r="F14" s="21">
        <v>0</v>
      </c>
      <c r="G14" s="21">
        <v>0</v>
      </c>
      <c r="H14" s="21">
        <v>0</v>
      </c>
      <c r="I14" s="21">
        <v>0</v>
      </c>
      <c r="J14" s="21">
        <v>0</v>
      </c>
      <c r="K14" s="21">
        <v>0</v>
      </c>
      <c r="L14" s="21">
        <v>0</v>
      </c>
      <c r="M14" s="21">
        <v>0</v>
      </c>
    </row>
    <row r="15" spans="1:13" x14ac:dyDescent="0.25">
      <c r="A15" s="22" t="s">
        <v>65</v>
      </c>
      <c r="B15" s="21">
        <v>0</v>
      </c>
      <c r="C15" s="21">
        <v>0</v>
      </c>
      <c r="D15" s="21">
        <v>0</v>
      </c>
      <c r="E15" s="21">
        <v>0</v>
      </c>
      <c r="F15" s="21">
        <v>0</v>
      </c>
      <c r="G15" s="21">
        <v>0</v>
      </c>
      <c r="H15" s="21">
        <v>0</v>
      </c>
      <c r="I15" s="21">
        <v>0</v>
      </c>
      <c r="J15" s="21">
        <v>0</v>
      </c>
      <c r="K15" s="21">
        <v>0</v>
      </c>
      <c r="L15" s="21">
        <v>0</v>
      </c>
      <c r="M15" s="21">
        <v>0</v>
      </c>
    </row>
    <row r="16" spans="1:13" x14ac:dyDescent="0.25">
      <c r="A16" s="23" t="s">
        <v>48</v>
      </c>
      <c r="B16" s="24">
        <v>4</v>
      </c>
      <c r="C16" s="24">
        <v>0</v>
      </c>
      <c r="D16" s="24">
        <v>0</v>
      </c>
      <c r="E16" s="24">
        <v>0</v>
      </c>
      <c r="F16" s="24">
        <v>0</v>
      </c>
      <c r="G16" s="24">
        <v>9</v>
      </c>
      <c r="H16" s="24">
        <v>0</v>
      </c>
      <c r="I16" s="24">
        <v>0</v>
      </c>
      <c r="J16" s="24">
        <v>0</v>
      </c>
      <c r="K16" s="24">
        <v>0</v>
      </c>
      <c r="L16" s="24">
        <v>20</v>
      </c>
      <c r="M16" s="24">
        <v>6</v>
      </c>
    </row>
    <row r="17" spans="1:13" x14ac:dyDescent="0.25">
      <c r="A17" s="25" t="s">
        <v>50</v>
      </c>
      <c r="B17" s="24">
        <v>4</v>
      </c>
      <c r="C17" s="24">
        <v>0</v>
      </c>
      <c r="D17" s="24">
        <v>0</v>
      </c>
      <c r="E17" s="24">
        <v>0</v>
      </c>
      <c r="F17" s="24">
        <v>0</v>
      </c>
      <c r="G17" s="24">
        <v>9</v>
      </c>
      <c r="H17" s="24">
        <v>0</v>
      </c>
      <c r="I17" s="24">
        <v>0</v>
      </c>
      <c r="J17" s="24">
        <v>0</v>
      </c>
      <c r="K17" s="24">
        <v>0</v>
      </c>
      <c r="L17" s="24">
        <v>20</v>
      </c>
      <c r="M17" s="24">
        <v>6</v>
      </c>
    </row>
    <row r="18" spans="1:13" x14ac:dyDescent="0.25">
      <c r="A18" s="25" t="s">
        <v>108</v>
      </c>
      <c r="B18" s="24">
        <v>0</v>
      </c>
      <c r="C18" s="24">
        <v>0</v>
      </c>
      <c r="D18" s="24">
        <v>0</v>
      </c>
      <c r="E18" s="24">
        <v>0</v>
      </c>
      <c r="F18" s="24">
        <v>0</v>
      </c>
      <c r="G18" s="24">
        <v>0</v>
      </c>
      <c r="H18" s="24">
        <v>0</v>
      </c>
      <c r="I18" s="24">
        <v>0</v>
      </c>
      <c r="J18" s="24">
        <v>0</v>
      </c>
      <c r="K18" s="24">
        <v>0</v>
      </c>
      <c r="L18" s="24">
        <v>0</v>
      </c>
      <c r="M18" s="24">
        <v>0</v>
      </c>
    </row>
    <row r="19" spans="1:13" x14ac:dyDescent="0.25">
      <c r="A19" s="25" t="s">
        <v>121</v>
      </c>
      <c r="B19" s="24">
        <v>0</v>
      </c>
      <c r="C19" s="24">
        <v>0</v>
      </c>
      <c r="D19" s="24">
        <v>0</v>
      </c>
      <c r="E19" s="24">
        <v>0</v>
      </c>
      <c r="F19" s="24">
        <v>0</v>
      </c>
      <c r="G19" s="24">
        <v>0</v>
      </c>
      <c r="H19" s="24">
        <v>0</v>
      </c>
      <c r="I19" s="24">
        <v>0</v>
      </c>
      <c r="J19" s="24">
        <v>0</v>
      </c>
      <c r="K19" s="24">
        <v>0</v>
      </c>
      <c r="L19" s="24">
        <v>0</v>
      </c>
      <c r="M19" s="24">
        <v>0</v>
      </c>
    </row>
    <row r="20" spans="1:13" x14ac:dyDescent="0.25">
      <c r="A20" s="25" t="s">
        <v>71</v>
      </c>
      <c r="B20" s="24">
        <v>0</v>
      </c>
      <c r="C20" s="24">
        <v>0</v>
      </c>
      <c r="D20" s="24">
        <v>0</v>
      </c>
      <c r="E20" s="24">
        <v>0</v>
      </c>
      <c r="F20" s="24">
        <v>0</v>
      </c>
      <c r="G20" s="24">
        <v>0</v>
      </c>
      <c r="H20" s="24">
        <v>0</v>
      </c>
      <c r="I20" s="24">
        <v>0</v>
      </c>
      <c r="J20" s="24">
        <v>0</v>
      </c>
      <c r="K20" s="24">
        <v>0</v>
      </c>
      <c r="L20" s="24">
        <v>0</v>
      </c>
      <c r="M20" s="24">
        <v>0</v>
      </c>
    </row>
    <row r="21" spans="1:13" x14ac:dyDescent="0.25">
      <c r="A21" s="25" t="s">
        <v>72</v>
      </c>
      <c r="B21" s="24">
        <v>0</v>
      </c>
      <c r="C21" s="24">
        <v>0</v>
      </c>
      <c r="D21" s="24">
        <v>0</v>
      </c>
      <c r="E21" s="24">
        <v>0</v>
      </c>
      <c r="F21" s="24">
        <v>0</v>
      </c>
      <c r="G21" s="24">
        <v>0</v>
      </c>
      <c r="H21" s="24">
        <v>0</v>
      </c>
      <c r="I21" s="24">
        <v>0</v>
      </c>
      <c r="J21" s="24">
        <v>0</v>
      </c>
      <c r="K21" s="24">
        <v>0</v>
      </c>
      <c r="L21" s="24">
        <v>0</v>
      </c>
      <c r="M21" s="24">
        <v>0</v>
      </c>
    </row>
    <row r="22" spans="1:13" x14ac:dyDescent="0.25">
      <c r="A22" s="25" t="s">
        <v>49</v>
      </c>
      <c r="B22" s="24">
        <v>0</v>
      </c>
      <c r="C22" s="24">
        <v>0</v>
      </c>
      <c r="D22" s="24">
        <v>0</v>
      </c>
      <c r="E22" s="24">
        <v>0</v>
      </c>
      <c r="F22" s="24">
        <v>0</v>
      </c>
      <c r="G22" s="24">
        <v>0</v>
      </c>
      <c r="H22" s="24">
        <v>0</v>
      </c>
      <c r="I22" s="24">
        <v>0</v>
      </c>
      <c r="J22" s="24">
        <v>0</v>
      </c>
      <c r="K22" s="24">
        <v>0</v>
      </c>
      <c r="L22" s="24">
        <v>0</v>
      </c>
      <c r="M22" s="24">
        <v>0</v>
      </c>
    </row>
    <row r="23" spans="1:13" x14ac:dyDescent="0.25">
      <c r="A23" s="25" t="s">
        <v>110</v>
      </c>
      <c r="B23" s="24">
        <v>0</v>
      </c>
      <c r="C23" s="24">
        <v>0</v>
      </c>
      <c r="D23" s="24">
        <v>0</v>
      </c>
      <c r="E23" s="24">
        <v>0</v>
      </c>
      <c r="F23" s="24">
        <v>0</v>
      </c>
      <c r="G23" s="24">
        <v>0</v>
      </c>
      <c r="H23" s="24">
        <v>0</v>
      </c>
      <c r="I23" s="24">
        <v>0</v>
      </c>
      <c r="J23" s="24">
        <v>0</v>
      </c>
      <c r="K23" s="24">
        <v>0</v>
      </c>
      <c r="L23" s="24">
        <v>0</v>
      </c>
      <c r="M23" s="24">
        <v>0</v>
      </c>
    </row>
    <row r="24" spans="1:13" x14ac:dyDescent="0.25">
      <c r="A24" s="25" t="s">
        <v>105</v>
      </c>
      <c r="B24" s="24">
        <v>0</v>
      </c>
      <c r="C24" s="24">
        <v>0</v>
      </c>
      <c r="D24" s="24">
        <v>0</v>
      </c>
      <c r="E24" s="24">
        <v>0</v>
      </c>
      <c r="F24" s="24">
        <v>0</v>
      </c>
      <c r="G24" s="24">
        <v>0</v>
      </c>
      <c r="H24" s="24">
        <v>0</v>
      </c>
      <c r="I24" s="24">
        <v>0</v>
      </c>
      <c r="J24" s="24">
        <v>0</v>
      </c>
      <c r="K24" s="24">
        <v>0</v>
      </c>
      <c r="L24" s="24">
        <v>0</v>
      </c>
      <c r="M24" s="24">
        <v>0</v>
      </c>
    </row>
    <row r="25" spans="1:13" x14ac:dyDescent="0.25">
      <c r="A25" s="25" t="s">
        <v>103</v>
      </c>
      <c r="B25" s="24">
        <v>0</v>
      </c>
      <c r="C25" s="24">
        <v>0</v>
      </c>
      <c r="D25" s="24">
        <v>0</v>
      </c>
      <c r="E25" s="24">
        <v>0</v>
      </c>
      <c r="F25" s="24">
        <v>0</v>
      </c>
      <c r="G25" s="24">
        <v>0</v>
      </c>
      <c r="H25" s="24">
        <v>0</v>
      </c>
      <c r="I25" s="24">
        <v>0</v>
      </c>
      <c r="J25" s="24">
        <v>0</v>
      </c>
      <c r="K25" s="24">
        <v>0</v>
      </c>
      <c r="L25" s="24">
        <v>0</v>
      </c>
      <c r="M25" s="24">
        <v>0</v>
      </c>
    </row>
    <row r="26" spans="1:13" x14ac:dyDescent="0.25">
      <c r="A26" s="25" t="s">
        <v>70</v>
      </c>
      <c r="B26" s="24">
        <v>0</v>
      </c>
      <c r="C26" s="24">
        <v>0</v>
      </c>
      <c r="D26" s="24">
        <v>0</v>
      </c>
      <c r="E26" s="24">
        <v>0</v>
      </c>
      <c r="F26" s="24">
        <v>0</v>
      </c>
      <c r="G26" s="24">
        <v>0</v>
      </c>
      <c r="H26" s="24">
        <v>0</v>
      </c>
      <c r="I26" s="24">
        <v>0</v>
      </c>
      <c r="J26" s="24">
        <v>0</v>
      </c>
      <c r="K26" s="24">
        <v>0</v>
      </c>
      <c r="L26" s="24">
        <v>0</v>
      </c>
      <c r="M26" s="24">
        <v>0</v>
      </c>
    </row>
    <row r="27" spans="1:13" x14ac:dyDescent="0.25">
      <c r="A27" s="18" t="s">
        <v>73</v>
      </c>
      <c r="B27" s="19">
        <v>4</v>
      </c>
      <c r="C27" s="19">
        <v>0</v>
      </c>
      <c r="D27" s="19">
        <v>0</v>
      </c>
      <c r="E27" s="19">
        <v>0</v>
      </c>
      <c r="F27" s="19">
        <v>0</v>
      </c>
      <c r="G27" s="19">
        <v>9</v>
      </c>
      <c r="H27" s="19">
        <v>0</v>
      </c>
      <c r="I27" s="19">
        <v>0</v>
      </c>
      <c r="J27" s="19">
        <v>0</v>
      </c>
      <c r="K27" s="19">
        <v>0</v>
      </c>
      <c r="L27" s="19">
        <v>20</v>
      </c>
      <c r="M27" s="19">
        <v>6</v>
      </c>
    </row>
    <row r="28" spans="1:13" x14ac:dyDescent="0.25">
      <c r="A28"/>
      <c r="B28"/>
      <c r="C28"/>
      <c r="D28"/>
      <c r="E28"/>
      <c r="F28"/>
      <c r="G28"/>
      <c r="H28"/>
      <c r="I28"/>
      <c r="J28"/>
      <c r="K28"/>
      <c r="L28"/>
      <c r="M28"/>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9" customFormat="1" x14ac:dyDescent="0.2">
      <c r="A1" s="36" t="s">
        <v>30</v>
      </c>
      <c r="B1" s="36" t="s">
        <v>113</v>
      </c>
    </row>
    <row r="2" spans="1:2" s="9" customFormat="1" ht="37.5" customHeight="1" x14ac:dyDescent="0.2">
      <c r="A2" s="37" t="s">
        <v>7</v>
      </c>
      <c r="B2" s="37" t="s">
        <v>25</v>
      </c>
    </row>
    <row r="3" spans="1:2" s="9" customFormat="1" x14ac:dyDescent="0.2">
      <c r="A3" s="35" t="s">
        <v>31</v>
      </c>
      <c r="B3" s="35" t="s">
        <v>32</v>
      </c>
    </row>
    <row r="4" spans="1:2" s="9" customFormat="1" x14ac:dyDescent="0.2">
      <c r="A4" s="37" t="s">
        <v>8</v>
      </c>
      <c r="B4" s="37" t="s">
        <v>33</v>
      </c>
    </row>
    <row r="5" spans="1:2" s="9" customFormat="1" ht="38.25" x14ac:dyDescent="0.2">
      <c r="A5" s="35" t="s">
        <v>9</v>
      </c>
      <c r="B5" s="35" t="s">
        <v>29</v>
      </c>
    </row>
    <row r="6" spans="1:2" s="9" customFormat="1" x14ac:dyDescent="0.2">
      <c r="A6" s="37" t="s">
        <v>10</v>
      </c>
      <c r="B6" s="37" t="s">
        <v>34</v>
      </c>
    </row>
    <row r="7" spans="1:2" s="9" customFormat="1" ht="25.5" x14ac:dyDescent="0.2">
      <c r="A7" s="35" t="s">
        <v>11</v>
      </c>
      <c r="B7" s="35" t="s">
        <v>35</v>
      </c>
    </row>
    <row r="8" spans="1:2" s="9" customFormat="1" x14ac:dyDescent="0.2">
      <c r="A8" s="37" t="s">
        <v>12</v>
      </c>
      <c r="B8" s="37" t="s">
        <v>36</v>
      </c>
    </row>
    <row r="9" spans="1:2" s="9" customFormat="1" x14ac:dyDescent="0.2">
      <c r="A9" s="35" t="s">
        <v>13</v>
      </c>
      <c r="B9" s="35" t="s">
        <v>37</v>
      </c>
    </row>
    <row r="10" spans="1:2" s="9" customFormat="1" ht="25.5" x14ac:dyDescent="0.2">
      <c r="A10" s="37" t="s">
        <v>15</v>
      </c>
      <c r="B10" s="37" t="s">
        <v>38</v>
      </c>
    </row>
    <row r="11" spans="1:2" s="9" customFormat="1" ht="25.5" x14ac:dyDescent="0.2">
      <c r="A11" s="35" t="s">
        <v>14</v>
      </c>
      <c r="B11" s="35" t="s">
        <v>39</v>
      </c>
    </row>
    <row r="12" spans="1:2" s="9" customFormat="1" ht="38.25" x14ac:dyDescent="0.2">
      <c r="A12" s="37" t="s">
        <v>16</v>
      </c>
      <c r="B12" s="37" t="s">
        <v>40</v>
      </c>
    </row>
    <row r="13" spans="1:2" s="9" customFormat="1" ht="25.5" x14ac:dyDescent="0.2">
      <c r="A13" s="35" t="s">
        <v>17</v>
      </c>
      <c r="B13" s="35" t="s">
        <v>26</v>
      </c>
    </row>
    <row r="14" spans="1:2" s="9" customFormat="1" ht="25.5" x14ac:dyDescent="0.2">
      <c r="A14" s="37" t="s">
        <v>18</v>
      </c>
      <c r="B14" s="37" t="s">
        <v>41</v>
      </c>
    </row>
    <row r="15" spans="1:2" s="9" customFormat="1" ht="25.5" x14ac:dyDescent="0.2">
      <c r="A15" s="35" t="s">
        <v>19</v>
      </c>
      <c r="B15" s="35" t="s">
        <v>27</v>
      </c>
    </row>
    <row r="16" spans="1:2" s="9" customFormat="1" x14ac:dyDescent="0.2">
      <c r="A16" s="37" t="s">
        <v>20</v>
      </c>
      <c r="B16" s="37" t="s">
        <v>28</v>
      </c>
    </row>
    <row r="17" spans="1:2" s="9" customFormat="1" ht="51" x14ac:dyDescent="0.2">
      <c r="A17" s="35" t="s">
        <v>21</v>
      </c>
      <c r="B17" s="35" t="s">
        <v>42</v>
      </c>
    </row>
    <row r="18" spans="1:2" s="9" customFormat="1" x14ac:dyDescent="0.2">
      <c r="A18" s="37" t="s">
        <v>43</v>
      </c>
      <c r="B18" s="37" t="s">
        <v>44</v>
      </c>
    </row>
    <row r="19" spans="1:2" s="9" customFormat="1" x14ac:dyDescent="0.2">
      <c r="A19" s="35" t="s">
        <v>22</v>
      </c>
      <c r="B19" s="35" t="s">
        <v>45</v>
      </c>
    </row>
    <row r="20" spans="1:2" s="9" customFormat="1" ht="51" x14ac:dyDescent="0.2">
      <c r="A20" s="37" t="s">
        <v>23</v>
      </c>
      <c r="B20" s="37" t="s">
        <v>46</v>
      </c>
    </row>
    <row r="21" spans="1:2" s="9" customFormat="1" x14ac:dyDescent="0.2">
      <c r="A21" s="35" t="s">
        <v>24</v>
      </c>
      <c r="B21" s="35" t="s">
        <v>47</v>
      </c>
    </row>
    <row r="22" spans="1:2" s="9" customFormat="1" x14ac:dyDescent="0.2">
      <c r="A22"/>
      <c r="B22"/>
    </row>
    <row r="23" spans="1:2" s="9"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Administrador</cp:lastModifiedBy>
  <cp:lastPrinted>2015-10-22T16:18:07Z</cp:lastPrinted>
  <dcterms:created xsi:type="dcterms:W3CDTF">2005-04-25T18:34:12Z</dcterms:created>
  <dcterms:modified xsi:type="dcterms:W3CDTF">2019-03-28T19:58:52Z</dcterms:modified>
</cp:coreProperties>
</file>