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D6246894-0DA5-43B1-95A6-9AE709760B55}"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Notas" sheetId="17" r:id="rId4"/>
  </sheets>
  <definedNames>
    <definedName name="_xlnm._FilterDatabase" localSheetId="0" hidden="1">Operación!$A$56:$Q$81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76" i="23" l="1"/>
  <c r="O76" i="23"/>
  <c r="N76" i="23"/>
  <c r="G76" i="23"/>
  <c r="F76" i="23"/>
  <c r="E76" i="23"/>
  <c r="D76" i="23"/>
  <c r="Q75" i="23"/>
  <c r="O75" i="23"/>
  <c r="N75" i="23"/>
  <c r="G75" i="23"/>
  <c r="F75" i="23"/>
  <c r="E75" i="23"/>
  <c r="D75" i="23"/>
  <c r="Q74" i="23"/>
  <c r="O74" i="23"/>
  <c r="N74" i="23"/>
  <c r="G74" i="23"/>
  <c r="F74" i="23"/>
  <c r="E74" i="23"/>
  <c r="D74" i="23"/>
  <c r="Q72" i="23"/>
  <c r="O72" i="23"/>
  <c r="N72" i="23"/>
  <c r="G72" i="23"/>
  <c r="F72" i="23"/>
  <c r="E72" i="23"/>
  <c r="D72" i="23"/>
  <c r="Q61" i="23"/>
  <c r="O61" i="23"/>
  <c r="N61" i="23"/>
  <c r="M61" i="23"/>
  <c r="L61" i="23"/>
  <c r="K61" i="23"/>
  <c r="J61" i="23"/>
  <c r="I61" i="23"/>
  <c r="H61" i="23"/>
  <c r="G61" i="23"/>
  <c r="F61" i="23"/>
  <c r="E61" i="23"/>
  <c r="D61" i="23"/>
  <c r="Q60" i="23"/>
  <c r="O60" i="23"/>
  <c r="N60" i="23"/>
  <c r="M60" i="23"/>
  <c r="L60" i="23"/>
  <c r="K60" i="23"/>
  <c r="J60" i="23"/>
  <c r="I60" i="23"/>
  <c r="H60" i="23"/>
  <c r="G60" i="23"/>
  <c r="F60" i="23"/>
  <c r="E60" i="23"/>
  <c r="D60" i="23"/>
  <c r="Q59" i="23"/>
  <c r="O59" i="23"/>
  <c r="N59" i="23"/>
  <c r="M59" i="23"/>
  <c r="L59" i="23"/>
  <c r="K59" i="23"/>
  <c r="J59" i="23"/>
  <c r="I59" i="23"/>
  <c r="H59" i="23"/>
  <c r="G59" i="23"/>
  <c r="F59" i="23"/>
  <c r="E59" i="23"/>
  <c r="D59" i="23"/>
  <c r="Q57" i="23"/>
  <c r="O57" i="23"/>
  <c r="N57" i="23"/>
  <c r="M57" i="23"/>
  <c r="L57" i="23"/>
  <c r="K57" i="23"/>
  <c r="J57" i="23"/>
  <c r="I57" i="23"/>
  <c r="H57" i="23"/>
  <c r="G57" i="23"/>
  <c r="F57" i="23"/>
  <c r="E57" i="23"/>
  <c r="D57"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Q73" i="23"/>
  <c r="O73" i="23"/>
  <c r="N73" i="23"/>
  <c r="M73" i="23"/>
  <c r="L73" i="23"/>
  <c r="K73" i="23"/>
  <c r="J73" i="23"/>
  <c r="I73" i="23"/>
  <c r="H73" i="23"/>
  <c r="G73" i="23"/>
  <c r="F73" i="23"/>
  <c r="E73" i="23"/>
  <c r="D73" i="23"/>
  <c r="Q58" i="23"/>
  <c r="O58" i="23"/>
  <c r="N58" i="23"/>
  <c r="M58" i="23"/>
  <c r="L58" i="23"/>
  <c r="K58" i="23"/>
  <c r="J58" i="23"/>
  <c r="I58" i="23"/>
  <c r="H58" i="23"/>
  <c r="G58" i="23"/>
  <c r="F58" i="23"/>
  <c r="E58" i="23"/>
  <c r="D58" i="23"/>
  <c r="Q9" i="23"/>
  <c r="O9" i="23"/>
  <c r="N9" i="23"/>
  <c r="M9" i="23"/>
  <c r="L9" i="23"/>
  <c r="K9" i="23"/>
  <c r="J9" i="23"/>
  <c r="I9" i="23"/>
  <c r="H9" i="23"/>
  <c r="G9" i="23"/>
  <c r="F9" i="23"/>
  <c r="E9" i="23"/>
  <c r="D9" i="23"/>
  <c r="E13" i="30" l="1"/>
  <c r="T90" i="29"/>
  <c r="U90" i="29"/>
  <c r="V90" i="29"/>
  <c r="T45" i="29"/>
  <c r="U45" i="29"/>
  <c r="V45" i="29"/>
  <c r="T46" i="29"/>
  <c r="U46" i="29"/>
  <c r="V46" i="29"/>
  <c r="T6" i="29"/>
  <c r="U6" i="29"/>
  <c r="V6" i="29"/>
  <c r="T7" i="29"/>
  <c r="U7" i="29"/>
  <c r="V7" i="29"/>
  <c r="T8" i="29"/>
  <c r="U8" i="29"/>
  <c r="V8" i="29"/>
  <c r="T9" i="29"/>
  <c r="U9" i="29"/>
  <c r="V9" i="29"/>
  <c r="T10" i="29"/>
  <c r="U10" i="29"/>
  <c r="V10" i="29"/>
  <c r="T11" i="29"/>
  <c r="U11" i="29"/>
  <c r="V11" i="29"/>
  <c r="T12" i="29"/>
  <c r="U12" i="29"/>
  <c r="V12" i="29"/>
  <c r="T13" i="29"/>
  <c r="U13" i="29"/>
  <c r="V13" i="29"/>
  <c r="A3" i="29"/>
  <c r="A2" i="29"/>
  <c r="A1" i="29"/>
  <c r="M47" i="29" l="1"/>
  <c r="L47" i="29"/>
  <c r="K47" i="29"/>
  <c r="J47" i="29"/>
  <c r="I47" i="29"/>
  <c r="H47" i="29"/>
  <c r="G47" i="29"/>
  <c r="F47" i="29"/>
  <c r="E47" i="29"/>
  <c r="D47" i="29"/>
  <c r="C47" i="29"/>
  <c r="B47" i="29"/>
  <c r="M8" i="29"/>
  <c r="L8" i="29"/>
  <c r="K8" i="29"/>
  <c r="J8" i="29"/>
  <c r="I8" i="29"/>
  <c r="H8" i="29"/>
  <c r="G8" i="29"/>
  <c r="F8" i="29"/>
  <c r="E8" i="29"/>
  <c r="D8" i="29"/>
  <c r="C8" i="29"/>
  <c r="B8" i="29"/>
  <c r="M46" i="29"/>
  <c r="L46" i="29"/>
  <c r="K46" i="29"/>
  <c r="J46" i="29"/>
  <c r="I46" i="29"/>
  <c r="H46" i="29"/>
  <c r="G46" i="29"/>
  <c r="F46" i="29"/>
  <c r="E46" i="29"/>
  <c r="D46" i="29"/>
  <c r="C46" i="29"/>
  <c r="B46" i="29"/>
  <c r="M7" i="29"/>
  <c r="L7" i="29"/>
  <c r="K7" i="29"/>
  <c r="J7" i="29"/>
  <c r="I7" i="29"/>
  <c r="H7" i="29"/>
  <c r="G7" i="29"/>
  <c r="F7" i="29"/>
  <c r="E7" i="29"/>
  <c r="D7" i="29"/>
  <c r="C7" i="29"/>
  <c r="B7" i="29"/>
  <c r="M45" i="29"/>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<sst xmlns="http://schemas.openxmlformats.org/spreadsheetml/2006/main" count="306" uniqueCount="115">
  <si>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</si>
  <si>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</si>
  <si>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</si>
  <si>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</si>
  <si>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</si>
  <si>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</si>
  <si>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</si>
  <si>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</si>
  <si>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</si>
  <si>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</si>
  <si>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</si>
  <si>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</si>
  <si>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</si>
  <si>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</si>
  <si>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</si>
  <si>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</si>
  <si>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</si>
  <si>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</si>
  <si>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</si>
  <si>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</si>
  <si>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</si>
  <si>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</si>
  <si>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</si>
  <si>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</si>
  <si>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</si>
  <si>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</si>
  <si>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</si>
  <si>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</si>
  <si>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</si>
  <si>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</si>
  <si>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</si>
  <si>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</si>
  <si>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</si>
  <si>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</si>
  <si>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</si>
  <si>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</si>
  <si>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</si>
  <si>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</si>
  <si>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</si>
  <si>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</si>
  <si>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</si>
  <si>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</si>
  <si>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</si>
  <si>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</si>
  <si>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</si>
  <si>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</si>
  <si>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</si>
  <si>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</si>
  <si>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</si>
  <si>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</si>
  <si>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</si>
  <si>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</si>
  <si>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</si>
  <si>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</si>
  <si>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</si>
  <si>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</si>
  <si>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</si>
  <si>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</si>
  <si>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</si>
  <si>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</si>
  <si>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</si>
  <si>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</si>
  <si>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</si>
  <si>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</si>
  <si>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</si>
  <si>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</si>
  <si>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</si>
  <si>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</si>
  <si>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</si>
  <si>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</si>
  <si>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</si>
  <si>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</si>
  <si>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</si>
  <si>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</si>
  <si>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</si>
  <si>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</si>
  <si>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Otras Imputables</t>
  </si>
  <si>
    <t>No Imputables</t>
  </si>
  <si>
    <t xml:space="preserve">   Meteorologia</t>
  </si>
  <si>
    <t xml:space="preserve">   Otras No Imputables</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</si>
  <si>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</si>
  <si>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</si>
  <si>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</si>
  <si>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</si>
  <si>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r>
      <t xml:space="preserve">Promedio Estadounidenses / 
</t>
    </r>
    <r>
      <rPr>
        <b/>
        <i/>
        <sz val="10"/>
        <color theme="0"/>
        <rFont val="Arial"/>
        <family val="2"/>
      </rPr>
      <t>American Average</t>
    </r>
  </si>
  <si>
    <r>
      <t xml:space="preserve">Promedio Canadienses / 
</t>
    </r>
    <r>
      <rPr>
        <b/>
        <i/>
        <sz val="10"/>
        <color theme="0"/>
        <rFont val="Arial"/>
        <family val="2"/>
      </rPr>
      <t>Canadian Average</t>
    </r>
  </si>
  <si>
    <t>Canadienses</t>
  </si>
  <si>
    <t>Estadounidenses</t>
  </si>
  <si>
    <t>Índice de 
Operación
(Ene-Dic)</t>
  </si>
  <si>
    <t xml:space="preserve">   Operaciones Aerolinea*</t>
  </si>
  <si>
    <t>AEROPUERTO DE MERIDA</t>
  </si>
  <si>
    <t>AIJ</t>
  </si>
  <si>
    <t>Interjet</t>
  </si>
  <si>
    <t>AMX</t>
  </si>
  <si>
    <t>Aeroméxico</t>
  </si>
  <si>
    <t>GMT</t>
  </si>
  <si>
    <t>Magnicharters</t>
  </si>
  <si>
    <t>LCT</t>
  </si>
  <si>
    <t>Transportes 
Aéreos 
Regionales</t>
  </si>
  <si>
    <t>SLI</t>
  </si>
  <si>
    <t>Aeroméxico 
Connect</t>
  </si>
  <si>
    <t>TAO</t>
  </si>
  <si>
    <t>Aeromar</t>
  </si>
  <si>
    <t>VIV</t>
  </si>
  <si>
    <t>Vivaaerobus</t>
  </si>
  <si>
    <t>VOI</t>
  </si>
  <si>
    <t>Volaris</t>
  </si>
  <si>
    <t>RPA</t>
  </si>
  <si>
    <t>Republic 
Airlines</t>
  </si>
  <si>
    <t>UAL</t>
  </si>
  <si>
    <t>United 
Airlines</t>
  </si>
  <si>
    <t>WJA</t>
  </si>
  <si>
    <t>West Jet</t>
  </si>
  <si>
    <t xml:space="preserve">   Mantenimiento Aeronaves*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</si>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</sst>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quot;€&quot;_-;\-* #,##0.00\ &quot;€&quot;_-;_-* &quot;-&quot;??\ &quot;€&quot;_-;_-@_-"/>
    <numFmt numFmtId="166" formatCode="0.0%"/>
    <numFmt numFmtId="167" formatCode="_-[$€-2]* #,##0.00_-;\-[$€-2]* #,##0.00_-;_-[$€-2]* &quot;-&quot;??_-"/>
    <numFmt numFmtId="168" formatCode="#,##0_ ;\-#,##0\ "/>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color theme="0"/>
      <name val="Calibri"/>
      <family val="2"/>
      <scheme val="minor"/>
    </font>
    <font>
      <b/>
      <sz val="14"/>
      <color theme="1"/>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55">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34" fillId="0" borderId="0" xfId="0" applyFont="1"/>
    <xf numFmtId="3" fontId="32" fillId="24" borderId="10" xfId="0" applyNumberFormat="1" applyFont="1" applyFill="1" applyBorder="1" applyAlignment="1">
      <alignment vertical="center" wrapText="1"/>
    </xf>
    <xf numFmtId="166" fontId="32" fillId="24" borderId="10" xfId="96" applyNumberFormat="1" applyFont="1" applyFill="1" applyBorder="1" applyAlignment="1">
      <alignment horizontal="center" vertical="center"/>
    </xf>
    <xf numFmtId="166" fontId="0" fillId="25" borderId="10" xfId="44" applyNumberFormat="1" applyFont="1" applyFill="1" applyBorder="1"/>
    <xf numFmtId="0" fontId="32" fillId="26" borderId="10" xfId="0" applyFont="1" applyFill="1" applyBorder="1" applyAlignment="1">
      <alignment horizontal="center" vertical="center"/>
    </xf>
    <xf numFmtId="0" fontId="32" fillId="26" borderId="10" xfId="0" applyFont="1" applyFill="1" applyBorder="1" applyAlignment="1">
      <alignment horizontal="center" vertical="center" wrapText="1"/>
    </xf>
    <xf numFmtId="0" fontId="0" fillId="25" borderId="10" xfId="0" applyFill="1" applyBorder="1"/>
    <xf numFmtId="3" fontId="0" fillId="25" borderId="10" xfId="0" applyNumberFormat="1" applyFill="1" applyBorder="1"/>
    <xf numFmtId="166" fontId="32" fillId="24" borderId="10" xfId="96" applyNumberFormat="1" applyFont="1" applyFill="1" applyBorder="1" applyAlignment="1">
      <alignment vertical="center"/>
    </xf>
    <xf numFmtId="0" fontId="8" fillId="0" borderId="0" xfId="81" applyFill="1" applyBorder="1" applyAlignment="1">
      <alignment vertical="center" wrapText="1"/>
    </xf>
    <xf numFmtId="0" fontId="32" fillId="24" borderId="0" xfId="81" applyFont="1" applyFill="1" applyBorder="1" applyAlignment="1">
      <alignment horizontal="center" vertical="center" wrapText="1"/>
    </xf>
    <xf numFmtId="0" fontId="8" fillId="25" borderId="0" xfId="81" applyFill="1" applyBorder="1" applyAlignment="1">
      <alignment vertical="center" wrapText="1"/>
    </xf>
    <xf numFmtId="0" fontId="34" fillId="0" borderId="0" xfId="0" applyFont="1" applyAlignment="1">
      <alignment vertical="center"/>
    </xf>
    <xf numFmtId="166" fontId="0" fillId="0" borderId="10" xfId="96" applyNumberFormat="1" applyFont="1" applyBorder="1" applyAlignment="1">
      <alignment horizontal="center"/>
    </xf>
    <xf numFmtId="0" fontId="32" fillId="26" borderId="11" xfId="0" applyFont="1" applyFill="1" applyBorder="1" applyAlignment="1">
      <alignment horizontal="center" vertical="center" wrapText="1"/>
    </xf>
    <xf numFmtId="0" fontId="32" fillId="26" borderId="11" xfId="0" applyFont="1" applyFill="1" applyBorder="1" applyAlignment="1">
      <alignment horizontal="center" vertical="center"/>
    </xf>
    <xf numFmtId="9" fontId="0" fillId="0" borderId="12" xfId="96" applyFont="1" applyBorder="1" applyAlignment="1">
      <alignment horizontal="center"/>
    </xf>
    <xf numFmtId="0" fontId="34" fillId="26" borderId="10" xfId="0" applyFont="1" applyFill="1" applyBorder="1" applyAlignment="1">
      <alignment vertical="center" wrapText="1"/>
    </xf>
    <xf numFmtId="0" fontId="1" fillId="0" borderId="0" xfId="105"/>
    <xf numFmtId="0" fontId="2" fillId="25" borderId="10" xfId="102" applyFont="1" applyFill="1" applyBorder="1"/>
    <xf numFmtId="168" fontId="0" fillId="25" borderId="10" xfId="103" applyNumberFormat="1" applyFont="1" applyFill="1" applyBorder="1" applyAlignment="1">
      <alignment horizontal="center"/>
    </xf>
    <xf numFmtId="0" fontId="52" fillId="27" borderId="10" xfId="102" applyFont="1" applyFill="1" applyBorder="1"/>
    <xf numFmtId="168" fontId="34" fillId="27" borderId="10" xfId="103" applyNumberFormat="1" applyFont="1" applyFill="1" applyBorder="1" applyAlignment="1">
      <alignment horizontal="center"/>
    </xf>
    <xf numFmtId="0" fontId="52" fillId="26" borderId="10" xfId="102" applyFont="1" applyFill="1" applyBorder="1"/>
    <xf numFmtId="168" fontId="34" fillId="26" borderId="10" xfId="103" applyNumberFormat="1" applyFont="1" applyFill="1" applyBorder="1" applyAlignment="1">
      <alignment horizontal="center"/>
    </xf>
    <xf numFmtId="0" fontId="52" fillId="29" borderId="10" xfId="102" applyFont="1" applyFill="1" applyBorder="1"/>
    <xf numFmtId="168" fontId="34" fillId="29" borderId="10" xfId="103" applyNumberFormat="1" applyFont="1" applyFill="1" applyBorder="1" applyAlignment="1">
      <alignment horizontal="center"/>
    </xf>
    <xf numFmtId="0" fontId="52" fillId="28" borderId="10" xfId="102" applyFont="1" applyFill="1" applyBorder="1"/>
    <xf numFmtId="168" fontId="34" fillId="28" borderId="10" xfId="103" applyNumberFormat="1" applyFont="1" applyFill="1" applyBorder="1" applyAlignment="1">
      <alignment horizontal="center"/>
    </xf>
    <xf numFmtId="0" fontId="52" fillId="24" borderId="10" xfId="102" applyFont="1" applyFill="1" applyBorder="1"/>
    <xf numFmtId="168" fontId="34" fillId="24" borderId="10" xfId="103" applyNumberFormat="1" applyFont="1" applyFill="1" applyBorder="1" applyAlignment="1">
      <alignment horizontal="center"/>
    </xf>
    <xf numFmtId="0" fontId="9" fillId="0" borderId="0" xfId="0" applyFont="1" applyAlignment="1"/>
    <xf numFmtId="0" fontId="32" fillId="24"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3"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0-8D70-4C66-9571-F52AC3F9D818}"/>
            </c:ext>
          </c:extLst>
        </c:ser>
        <c:ser>
          <c:idx val="1"/>
          <c:order val="1"/>
          <c:tx>
            <c:strRef>
              <c:f>Gráficos!$A$7</c:f>
              <c:strCache>
                <c:ptCount val="1"/>
                <c:pt idx="0">
                  <c:v>Estadounidenses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Gráficos!$B$7:$M$7</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8D70-4C66-9571-F52AC3F9D818}"/>
            </c:ext>
          </c:extLst>
        </c:ser>
        <c:ser>
          <c:idx val="2"/>
          <c:order val="2"/>
          <c:tx>
            <c:strRef>
              <c:f>Gráficos!$A$8</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Gráficos!$B$8:$M$8</c:f>
              <c:numCache>
                <c:formatCode>0.0%</c:formatCode>
                <c:ptCount val="12"/>
                <c:pt idx="0">
                  <c:v>1</c:v>
                </c:pt>
                <c:pt idx="1">
                  <c:v>1</c:v>
                </c:pt>
                <c:pt idx="2">
                  <c:v>1</c:v>
                </c:pt>
                <c:pt idx="3">
                  <c:v>1</c:v>
                </c:pt>
                <c:pt idx="4">
                  <c:v>0</c:v>
                </c:pt>
                <c:pt idx="5">
                  <c:v>0</c:v>
                </c:pt>
                <c:pt idx="6">
                  <c:v>0</c:v>
                </c:pt>
                <c:pt idx="7">
                  <c:v>0</c:v>
                </c:pt>
                <c:pt idx="8">
                  <c:v>0</c:v>
                </c:pt>
                <c:pt idx="9">
                  <c:v>0</c:v>
                </c:pt>
                <c:pt idx="10">
                  <c:v>1</c:v>
                </c:pt>
                <c:pt idx="11">
                  <c:v>1</c:v>
                </c:pt>
              </c:numCache>
            </c:numRef>
          </c:val>
          <c:smooth val="0"/>
          <c:extLst>
            <c:ext xmlns:c16="http://schemas.microsoft.com/office/drawing/2014/chart" uri="{C3380CC4-5D6E-409C-BE32-E72D297353CC}">
              <c16:uniqueId val="{00000002-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1</c:v>
                </c:pt>
                <c:pt idx="1">
                  <c:v>1</c:v>
                </c:pt>
                <c:pt idx="2">
                  <c:v>1</c:v>
                </c:pt>
                <c:pt idx="3">
                  <c:v>1</c:v>
                </c:pt>
                <c:pt idx="4">
                  <c:v>1</c:v>
                </c:pt>
                <c:pt idx="5">
                  <c:v>1</c:v>
                </c:pt>
                <c:pt idx="6">
                  <c:v>1</c:v>
                </c:pt>
                <c:pt idx="7">
                  <c:v>1</c:v>
                </c:pt>
                <c:pt idx="8">
                  <c:v>1</c:v>
                </c:pt>
                <c:pt idx="9" formatCode="0%">
                  <c:v>1</c:v>
                </c:pt>
                <c:pt idx="10" formatCode="0%">
                  <c:v>1</c:v>
                </c:pt>
                <c:pt idx="11" formatCode="0%">
                  <c:v>1</c:v>
                </c:pt>
              </c:numCache>
            </c:numRef>
          </c:val>
          <c:smooth val="0"/>
          <c:extLst>
            <c:ext xmlns:c16="http://schemas.microsoft.com/office/drawing/2014/chart" uri="{C3380CC4-5D6E-409C-BE32-E72D297353CC}">
              <c16:uniqueId val="{00000000-DC13-4CF4-8835-4AB7D1105049}"/>
            </c:ext>
          </c:extLst>
        </c:ser>
        <c:ser>
          <c:idx val="1"/>
          <c:order val="1"/>
          <c:tx>
            <c:strRef>
              <c:f>Gráficos!$A$46</c:f>
              <c:strCache>
                <c:ptCount val="1"/>
                <c:pt idx="0">
                  <c:v>Norteamericanas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Gráficos!$B$46:$M$46</c:f>
              <c:numCache>
                <c:formatCode>0.0%</c:formatCode>
                <c:ptCount val="12"/>
                <c:pt idx="0">
                  <c:v>1</c:v>
                </c:pt>
                <c:pt idx="1">
                  <c:v>1</c:v>
                </c:pt>
                <c:pt idx="2">
                  <c:v>1</c:v>
                </c:pt>
                <c:pt idx="3">
                  <c:v>1</c:v>
                </c:pt>
                <c:pt idx="4">
                  <c:v>1</c:v>
                </c:pt>
                <c:pt idx="5">
                  <c:v>1</c:v>
                </c:pt>
                <c:pt idx="6">
                  <c:v>1</c:v>
                </c:pt>
                <c:pt idx="7">
                  <c:v>1</c:v>
                </c:pt>
                <c:pt idx="8">
                  <c:v>1</c:v>
                </c:pt>
                <c:pt idx="9" formatCode="0%">
                  <c:v>1</c:v>
                </c:pt>
                <c:pt idx="10" formatCode="0%">
                  <c:v>1</c:v>
                </c:pt>
                <c:pt idx="11" formatCode="0%">
                  <c:v>1</c:v>
                </c:pt>
              </c:numCache>
            </c:numRef>
          </c:val>
          <c:smooth val="0"/>
          <c:extLst>
            <c:ext xmlns:c16="http://schemas.microsoft.com/office/drawing/2014/chart" uri="{C3380CC4-5D6E-409C-BE32-E72D297353CC}">
              <c16:uniqueId val="{00000001-DC13-4CF4-8835-4AB7D1105049}"/>
            </c:ext>
          </c:extLst>
        </c:ser>
        <c:ser>
          <c:idx val="2"/>
          <c:order val="2"/>
          <c:tx>
            <c:strRef>
              <c:f>Gráficos!$A$47</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Gráficos!$B$47:$M$47</c:f>
              <c:numCache>
                <c:formatCode>0.0%</c:formatCode>
                <c:ptCount val="12"/>
                <c:pt idx="0">
                  <c:v>1</c:v>
                </c:pt>
                <c:pt idx="1">
                  <c:v>1</c:v>
                </c:pt>
                <c:pt idx="2">
                  <c:v>1</c:v>
                </c:pt>
                <c:pt idx="3">
                  <c:v>1</c:v>
                </c:pt>
                <c:pt idx="4">
                  <c:v>0</c:v>
                </c:pt>
                <c:pt idx="5">
                  <c:v>0</c:v>
                </c:pt>
                <c:pt idx="6">
                  <c:v>0</c:v>
                </c:pt>
                <c:pt idx="7">
                  <c:v>0</c:v>
                </c:pt>
                <c:pt idx="8">
                  <c:v>0</c:v>
                </c:pt>
                <c:pt idx="9">
                  <c:v>0</c:v>
                </c:pt>
                <c:pt idx="10">
                  <c:v>1</c:v>
                </c:pt>
                <c:pt idx="11">
                  <c:v>1</c:v>
                </c:pt>
              </c:numCache>
            </c:numRef>
          </c:val>
          <c:smooth val="0"/>
          <c:extLst>
            <c:ext xmlns:c16="http://schemas.microsoft.com/office/drawing/2014/chart" uri="{C3380CC4-5D6E-409C-BE32-E72D297353CC}">
              <c16:uniqueId val="{00000002-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Gráficos!$T$6:$T$13</c:f>
              <c:strCache>
                <c:ptCount val="8"/>
                <c:pt idx="0">
                  <c:v>Interjet</c:v>
                </c:pt>
                <c:pt idx="1">
                  <c:v>Aeroméxico</c:v>
                </c:pt>
                <c:pt idx="2">
                  <c:v>Magnicharters</c:v>
                </c:pt>
                <c:pt idx="3">
                  <c:v>Transportes 
Aéreos 
Regionales</c:v>
                </c:pt>
                <c:pt idx="4">
                  <c:v>Aeroméxico 
Connect</c:v>
                </c:pt>
                <c:pt idx="5">
                  <c:v>Aeromar</c:v>
                </c:pt>
                <c:pt idx="6">
                  <c:v>Vivaaerobus</c:v>
                </c:pt>
                <c:pt idx="7">
                  <c:v>Volaris</c:v>
                </c:pt>
              </c:strCache>
            </c:strRef>
          </c:cat>
          <c:val>
            <c:numRef>
              <c:f>Gráficos!$U$6:$U$13</c:f>
              <c:numCache>
                <c:formatCode>0.0%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Gráficos!$T$6:$T$13</c:f>
              <c:strCache>
                <c:ptCount val="8"/>
                <c:pt idx="0">
                  <c:v>Interjet</c:v>
                </c:pt>
                <c:pt idx="1">
                  <c:v>Aeroméxico</c:v>
                </c:pt>
                <c:pt idx="2">
                  <c:v>Magnicharters</c:v>
                </c:pt>
                <c:pt idx="3">
                  <c:v>Transportes 
Aéreos 
Regionales</c:v>
                </c:pt>
                <c:pt idx="4">
                  <c:v>Aeroméxico 
Connect</c:v>
                </c:pt>
                <c:pt idx="5">
                  <c:v>Aeromar</c:v>
                </c:pt>
                <c:pt idx="6">
                  <c:v>Vivaaerobus</c:v>
                </c:pt>
                <c:pt idx="7">
                  <c:v>Volaris</c:v>
                </c:pt>
              </c:strCache>
            </c:strRef>
          </c:cat>
          <c:val>
            <c:numRef>
              <c:f>Gráficos!$V$6:$V$13</c:f>
              <c:numCache>
                <c:formatCode>0.0%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Estadounidenses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Gráficos!$U$44</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Gráficos!$T$45:$T$46</c:f>
              <c:strCache>
                <c:ptCount val="2"/>
                <c:pt idx="0">
                  <c:v>Republic 
Airlines</c:v>
                </c:pt>
                <c:pt idx="1">
                  <c:v>United 
Airlines</c:v>
                </c:pt>
              </c:strCache>
            </c:strRef>
          </c:cat>
          <c:val>
            <c:numRef>
              <c:f>Gráficos!$U$45:$U$46</c:f>
              <c:numCache>
                <c:formatCode>0.0%</c:formatCode>
                <c:ptCount val="2"/>
                <c:pt idx="0">
                  <c:v>1</c:v>
                </c:pt>
                <c:pt idx="1">
                  <c:v>1</c:v>
                </c:pt>
              </c:numCache>
            </c:numRef>
          </c:val>
          <c:extLst>
            <c:ext xmlns:c16="http://schemas.microsoft.com/office/drawing/2014/chart" uri="{C3380CC4-5D6E-409C-BE32-E72D297353CC}">
              <c16:uniqueId val="{00000000-2A5E-43A8-9CDF-FD990947D8B4}"/>
            </c:ext>
          </c:extLst>
        </c:ser>
        <c:ser>
          <c:idx val="1"/>
          <c:order val="1"/>
          <c:tx>
            <c:strRef>
              <c:f>Gráficos!$V$44</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Gráficos!$T$45:$T$46</c:f>
              <c:strCache>
                <c:ptCount val="2"/>
                <c:pt idx="0">
                  <c:v>Republic 
Airlines</c:v>
                </c:pt>
                <c:pt idx="1">
                  <c:v>United 
Airlines</c:v>
                </c:pt>
              </c:strCache>
            </c:strRef>
          </c:cat>
          <c:val>
            <c:numRef>
              <c:f>Gráficos!$V$45:$V$46</c:f>
              <c:numCache>
                <c:formatCode>0.0%</c:formatCode>
                <c:ptCount val="2"/>
                <c:pt idx="0">
                  <c:v>1</c:v>
                </c:pt>
                <c:pt idx="1">
                  <c:v>1</c:v>
                </c:pt>
              </c:numCache>
            </c:numRef>
          </c:val>
          <c:extLst>
            <c:ext xmlns:c16="http://schemas.microsoft.com/office/drawing/2014/chart" uri="{C3380CC4-5D6E-409C-BE32-E72D297353CC}">
              <c16:uniqueId val="{00000001-2A5E-43A8-9CDF-FD990947D8B4}"/>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Canadienses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8.316069250105157E-2"/>
          <c:y val="0.11720123886371862"/>
          <c:w val="0.89067630883350479"/>
          <c:h val="0.62417427381777824"/>
        </c:manualLayout>
      </c:layout>
      <c:barChart>
        <c:barDir val="col"/>
        <c:grouping val="clustered"/>
        <c:varyColors val="0"/>
        <c:ser>
          <c:idx val="0"/>
          <c:order val="0"/>
          <c:tx>
            <c:strRef>
              <c:f>Gráficos!$U$89</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Gráficos!$T$90</c:f>
              <c:strCache>
                <c:ptCount val="1"/>
                <c:pt idx="0">
                  <c:v>West Jet</c:v>
                </c:pt>
              </c:strCache>
            </c:strRef>
          </c:cat>
          <c:val>
            <c:numRef>
              <c:f>Gráficos!$U$90</c:f>
              <c:numCache>
                <c:formatCode>0.0%</c:formatCode>
                <c:ptCount val="1"/>
                <c:pt idx="0">
                  <c:v>1</c:v>
                </c:pt>
              </c:numCache>
            </c:numRef>
          </c:val>
          <c:extLst>
            <c:ext xmlns:c16="http://schemas.microsoft.com/office/drawing/2014/chart" uri="{C3380CC4-5D6E-409C-BE32-E72D297353CC}">
              <c16:uniqueId val="{00000000-45A1-4CDA-867F-B7059F9631D2}"/>
            </c:ext>
          </c:extLst>
        </c:ser>
        <c:ser>
          <c:idx val="1"/>
          <c:order val="1"/>
          <c:tx>
            <c:strRef>
              <c:f>Gráficos!$V$89</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Gráficos!$T$90</c:f>
              <c:strCache>
                <c:ptCount val="1"/>
                <c:pt idx="0">
                  <c:v>West Jet</c:v>
                </c:pt>
              </c:strCache>
            </c:strRef>
          </c:cat>
          <c:val>
            <c:numRef>
              <c:f>Gráficos!$V$90</c:f>
              <c:numCache>
                <c:formatCode>0.0%</c:formatCode>
                <c:ptCount val="1"/>
                <c:pt idx="0">
                  <c:v>1</c:v>
                </c:pt>
              </c:numCache>
            </c:numRef>
          </c:val>
          <c:extLst>
            <c:ext xmlns:c16="http://schemas.microsoft.com/office/drawing/2014/chart" uri="{C3380CC4-5D6E-409C-BE32-E72D297353CC}">
              <c16:uniqueId val="{00000001-45A1-4CDA-867F-B7059F9631D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layout>
                <c:manualLayout>
                  <c:x val="-9.7227589350296756E-4"/>
                  <c:y val="-0.45079102624885165"/>
                </c:manualLayout>
              </c:layout>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D34-45CA-ACD4-D9969CD543DB}"/>
                </c:ext>
              </c:extLst>
            </c:dLbl>
            <c:dLbl>
              <c:idx val="1"/>
              <c:delete val="1"/>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2"/>
              <c:delete val="1"/>
              <c:extLst>
                <c:ext xmlns:c15="http://schemas.microsoft.com/office/drawing/2012/chart" uri="{CE6537A1-D6FC-4f65-9D91-7224C49458BB}"/>
                <c:ext xmlns:c16="http://schemas.microsoft.com/office/drawing/2014/chart" uri="{C3380CC4-5D6E-409C-BE32-E72D297353CC}">
                  <c16:uniqueId val="{00000005-BD34-45CA-ACD4-D9969CD543DB}"/>
                </c:ext>
              </c:extLst>
            </c:dLbl>
            <c:dLbl>
              <c:idx val="3"/>
              <c:delete val="1"/>
              <c:extLst>
                <c:ext xmlns:c15="http://schemas.microsoft.com/office/drawing/2012/chart" uri="{CE6537A1-D6FC-4f65-9D91-7224C49458BB}"/>
                <c:ext xmlns:c16="http://schemas.microsoft.com/office/drawing/2014/chart" uri="{C3380CC4-5D6E-409C-BE32-E72D297353CC}">
                  <c16:uniqueId val="{00000007-BD34-45CA-ACD4-D9969CD543DB}"/>
                </c:ext>
              </c:extLst>
            </c:dLbl>
            <c:dLbl>
              <c:idx val="4"/>
              <c:delete val="1"/>
              <c:extLst>
                <c:ext xmlns:c15="http://schemas.microsoft.com/office/drawing/2012/chart" uri="{CE6537A1-D6FC-4f65-9D91-7224C49458BB}"/>
                <c:ext xmlns:c16="http://schemas.microsoft.com/office/drawing/2014/chart" uri="{C3380CC4-5D6E-409C-BE32-E72D297353CC}">
                  <c16:uniqueId val="{00000009-BD34-45CA-ACD4-D9969CD543DB}"/>
                </c:ext>
              </c:extLst>
            </c:dLbl>
            <c:dLbl>
              <c:idx val="5"/>
              <c:delete val="1"/>
              <c:extLst>
                <c:ext xmlns:c15="http://schemas.microsoft.com/office/drawing/2012/chart" uri="{CE6537A1-D6FC-4f65-9D91-7224C49458BB}"/>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Cancelaciones'!$I$3,'Graficas Cancelaciones'!$I$6:$I$8,'Graficas Cancelaciones'!$I$10:$I$11)</c:f>
              <c:numCache>
                <c:formatCode>#,##0_ ;\-#,##0\ </c:formatCode>
                <c:ptCount val="6"/>
                <c:pt idx="0">
                  <c:v>19098</c:v>
                </c:pt>
                <c:pt idx="1">
                  <c:v>0</c:v>
                </c:pt>
                <c:pt idx="2">
                  <c:v>0</c:v>
                </c:pt>
                <c:pt idx="3">
                  <c:v>0</c:v>
                </c:pt>
                <c:pt idx="4">
                  <c:v>0</c:v>
                </c:pt>
                <c:pt idx="5">
                  <c:v>0</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19</xdr:col>
      <xdr:colOff>123264</xdr:colOff>
      <xdr:row>59</xdr:row>
      <xdr:rowOff>123266</xdr:rowOff>
    </xdr:from>
    <xdr:ext cx="5339602" cy="4235817"/>
    <xdr:graphicFrame macro="">
      <xdr:nvGraphicFramePr>
        <xdr:cNvPr id="5" name="Gráfico 4">
          <a:extLst>
            <a:ext uri="{FF2B5EF4-FFF2-40B4-BE49-F238E27FC236}">
              <a16:creationId xmlns:a16="http://schemas.microsoft.com/office/drawing/2014/main" id="{A0ED81C9-0A3C-4237-84AF-6FD07F327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19</xdr:col>
      <xdr:colOff>123264</xdr:colOff>
      <xdr:row>93</xdr:row>
      <xdr:rowOff>123266</xdr:rowOff>
    </xdr:from>
    <xdr:ext cx="5339602" cy="4235817"/>
    <xdr:graphicFrame macro="">
      <xdr:nvGraphicFramePr>
        <xdr:cNvPr id="6" name="Gráfico 5">
          <a:extLst>
            <a:ext uri="{FF2B5EF4-FFF2-40B4-BE49-F238E27FC236}">
              <a16:creationId xmlns:a16="http://schemas.microsoft.com/office/drawing/2014/main" id="{0F0D1BCA-E2C6-41E2-95A0-894DE4775C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K83" sqref="K83"/>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50" t="s">
        <v>0</v>
      </c>
      <c r="B1" s="50"/>
      <c r="C1" s="50"/>
      <c r="D1" s="3"/>
      <c r="E1" s="3"/>
      <c r="F1" s="14"/>
      <c r="G1" s="3"/>
      <c r="H1" s="3"/>
      <c r="I1" s="3"/>
      <c r="J1" s="3"/>
      <c r="K1" s="3"/>
      <c r="L1" s="3"/>
      <c r="M1" s="3"/>
      <c r="N1" s="3"/>
      <c r="O1" s="3"/>
      <c r="Q1" s="14">
        <v>2018</v>
      </c>
    </row>
    <row r="2" spans="1:18" x14ac:dyDescent="0.2">
      <c r="A2" s="4" t="s">
        <v>69</v>
      </c>
      <c r="B2" s="3"/>
      <c r="C2" s="3"/>
      <c r="D2" s="3"/>
      <c r="E2" s="3"/>
      <c r="F2" s="3"/>
      <c r="G2" s="3"/>
      <c r="H2" s="3"/>
      <c r="I2" s="3"/>
      <c r="J2" s="3"/>
      <c r="K2" s="3"/>
      <c r="L2" s="3"/>
      <c r="M2" s="3"/>
      <c r="N2" s="3"/>
      <c r="O2" s="3"/>
    </row>
    <row r="3" spans="1:18" ht="15" x14ac:dyDescent="0.25">
      <c r="A3" s="51" t="s">
        <v>90</v>
      </c>
      <c r="B3" s="51"/>
      <c r="C3" s="51"/>
      <c r="D3" s="11"/>
      <c r="E3" s="10"/>
      <c r="F3" s="10"/>
      <c r="G3" s="10"/>
      <c r="H3" s="10"/>
      <c r="I3" s="10"/>
      <c r="J3" s="10"/>
      <c r="K3" s="10"/>
      <c r="L3" s="10"/>
      <c r="M3" s="10"/>
      <c r="N3" s="10"/>
      <c r="O3" s="10"/>
    </row>
    <row r="4" spans="1:18" x14ac:dyDescent="0.2">
      <c r="A4" s="10"/>
      <c r="B4" s="10"/>
      <c r="C4" s="10"/>
      <c r="D4" s="10"/>
      <c r="E4" s="10"/>
      <c r="F4" s="10"/>
      <c r="G4" s="10"/>
      <c r="H4" s="10"/>
      <c r="I4" s="10"/>
      <c r="J4" s="10"/>
      <c r="K4" s="10"/>
      <c r="L4" s="10"/>
      <c r="M4" s="10"/>
      <c r="N4" s="10"/>
      <c r="O4" s="10"/>
    </row>
    <row r="5" spans="1:18" ht="15" x14ac:dyDescent="0.25">
      <c r="A5" s="52" t="s">
        <v>66</v>
      </c>
      <c r="B5" s="52"/>
      <c r="C5" s="52"/>
      <c r="D5" s="3"/>
      <c r="E5" s="3"/>
      <c r="F5" s="3"/>
      <c r="G5" s="3"/>
      <c r="H5" s="3"/>
      <c r="I5" s="3"/>
      <c r="J5" s="3"/>
      <c r="K5" s="3"/>
      <c r="L5" s="3"/>
      <c r="M5" s="3"/>
      <c r="N5" s="3"/>
      <c r="O5" s="3"/>
    </row>
    <row r="6" spans="1:18" ht="12.75" customHeight="1" x14ac:dyDescent="0.2">
      <c r="A6" s="47" t="s">
        <v>6</v>
      </c>
      <c r="B6" s="47"/>
      <c r="C6" s="47"/>
      <c r="D6" s="3"/>
      <c r="E6" s="3"/>
      <c r="F6" s="3"/>
      <c r="G6" s="3"/>
      <c r="H6" s="3"/>
      <c r="I6" s="3"/>
      <c r="J6" s="3"/>
      <c r="K6" s="3"/>
      <c r="L6" s="3"/>
      <c r="M6" s="3"/>
      <c r="N6" s="3"/>
      <c r="O6" s="3"/>
    </row>
    <row r="7" spans="1:18" ht="30" customHeight="1" x14ac:dyDescent="0.2">
      <c r="A7" s="20" t="s">
        <v>2</v>
      </c>
      <c r="B7" s="20" t="s">
        <v>1</v>
      </c>
      <c r="C7" s="21"/>
      <c r="D7" s="21" t="s">
        <v>53</v>
      </c>
      <c r="E7" s="21" t="s">
        <v>54</v>
      </c>
      <c r="F7" s="21" t="s">
        <v>55</v>
      </c>
      <c r="G7" s="21" t="s">
        <v>56</v>
      </c>
      <c r="H7" s="21" t="s">
        <v>57</v>
      </c>
      <c r="I7" s="21" t="s">
        <v>58</v>
      </c>
      <c r="J7" s="21" t="s">
        <v>59</v>
      </c>
      <c r="K7" s="21" t="s">
        <v>60</v>
      </c>
      <c r="L7" s="21" t="s">
        <v>61</v>
      </c>
      <c r="M7" s="21" t="s">
        <v>62</v>
      </c>
      <c r="N7" s="21" t="s">
        <v>63</v>
      </c>
      <c r="O7" s="21" t="s">
        <v>64</v>
      </c>
      <c r="Q7" s="21" t="s">
        <v>82</v>
      </c>
    </row>
    <row r="8" spans="1:18" ht="24" customHeight="1" x14ac:dyDescent="0.2">
      <c r="A8" s="48" t="s">
        <v>83</v>
      </c>
      <c r="B8" s="48"/>
      <c r="C8" s="17" t="s">
        <v>48</v>
      </c>
      <c r="D8" s="18">
        <f>AVERAGE(D13,D18,D23,D28,D33,D38,D43,D48)</f>
        <v>1</v>
      </c>
      <c r="E8" s="18">
        <f>AVERAGE(E13,E18,E23,E28,E33,E38,E43,E48)</f>
        <v>1</v>
      </c>
      <c r="F8" s="18">
        <f>AVERAGE(F13,F18,F23,F28,F33,F38,F43,F48)</f>
        <v>1</v>
      </c>
      <c r="G8" s="18">
        <f>AVERAGE(G13,G18,G23,G28,G33,G38,G43,G48)</f>
        <v>1</v>
      </c>
      <c r="H8" s="18">
        <f>AVERAGE(H13,H18,H23,H28,H33,H38,H43,H48)</f>
        <v>1</v>
      </c>
      <c r="I8" s="18">
        <f>AVERAGE(I13,I18,I23,I28,I33,I38,I43,I48)</f>
        <v>1</v>
      </c>
      <c r="J8" s="18">
        <f>AVERAGE(J13,J18,J23,J28,J33,J38,J43,J48)</f>
        <v>1</v>
      </c>
      <c r="K8" s="18">
        <f>AVERAGE(K13,K18,K23,K28,K33,K38,K43,K48)</f>
        <v>1</v>
      </c>
      <c r="L8" s="18">
        <f>AVERAGE(L13,L18,L23,L28,L33,L38,L43,L48)</f>
        <v>1</v>
      </c>
      <c r="M8" s="18">
        <f>AVERAGE(M13,M18,M23,M28,M33,M38,M43,M48)</f>
        <v>1</v>
      </c>
      <c r="N8" s="18">
        <f>AVERAGE(N13,N18,N23,N28,N33,N38,N43,N48)</f>
        <v>1</v>
      </c>
      <c r="O8" s="18">
        <f>AVERAGE(O13,O18,O23,O28,O33,O38,O43,O48)</f>
        <v>1</v>
      </c>
      <c r="Q8" s="24">
        <f>AVERAGE(Q13,Q18,Q23,Q28,Q33,Q38,Q43,Q48)</f>
        <v>1</v>
      </c>
      <c r="R8" s="7"/>
    </row>
    <row r="9" spans="1:18" ht="12.75" customHeight="1" outlineLevel="1" x14ac:dyDescent="0.2">
      <c r="A9" s="1"/>
      <c r="B9" s="1"/>
      <c r="C9" s="6" t="s">
        <v>49</v>
      </c>
      <c r="D9" s="12">
        <f>D14+D19+D24+D29+D34+D39+D44+D49</f>
        <v>1174</v>
      </c>
      <c r="E9" s="12">
        <f>E14+E19+E24+E29+E34+E39+E44+E49</f>
        <v>1195</v>
      </c>
      <c r="F9" s="12">
        <f>F14+F19+F24+F29+F34+F39+F44+F49</f>
        <v>1340</v>
      </c>
      <c r="G9" s="12">
        <f>G14+G19+G24+G29+G34+G39+G44+G49</f>
        <v>1664</v>
      </c>
      <c r="H9" s="12">
        <f>H14+H19+H24+H29+H34+H39+H44+H49</f>
        <v>1734</v>
      </c>
      <c r="I9" s="12">
        <f>I14+I19+I24+I29+I34+I39+I44+I49</f>
        <v>1543</v>
      </c>
      <c r="J9" s="12">
        <f>J14+J19+J24+J29+J34+J39+J44+J49</f>
        <v>1619</v>
      </c>
      <c r="K9" s="12">
        <f>K14+K19+K24+K29+K34+K39+K44+K49</f>
        <v>1130</v>
      </c>
      <c r="L9" s="12">
        <f>L14+L19+L24+L29+L34+L39+L44+L49</f>
        <v>1063</v>
      </c>
      <c r="M9" s="12">
        <f>M14+M19+M24+M29+M34+M39+M44+M49</f>
        <v>1762</v>
      </c>
      <c r="N9" s="12">
        <f>N14+N19+N24+N29+N34+N39+N44+N49</f>
        <v>1806</v>
      </c>
      <c r="O9" s="12">
        <f>O14+O19+O24+O29+O34+O39+O44+O49</f>
        <v>1903</v>
      </c>
      <c r="Q9" s="12">
        <f>Q14+Q19+Q24+Q29+Q34+Q39+Q44+Q49</f>
        <v>17933</v>
      </c>
      <c r="R9" s="7"/>
    </row>
    <row r="10" spans="1:18" ht="12.75" customHeight="1" outlineLevel="1" x14ac:dyDescent="0.2">
      <c r="A10" s="1"/>
      <c r="B10" s="1"/>
      <c r="C10" s="6" t="s">
        <v>50</v>
      </c>
      <c r="D10" s="13">
        <f>AVERAGE(D15,D20,D25,D30,D35,D40,D45,D50)</f>
        <v>1</v>
      </c>
      <c r="E10" s="13">
        <f>AVERAGE(E15,E20,E25,E30,E35,E40,E45,E50)</f>
        <v>1</v>
      </c>
      <c r="F10" s="13">
        <f>AVERAGE(F15,F20,F25,F30,F35,F40,F45,F50)</f>
        <v>1</v>
      </c>
      <c r="G10" s="13">
        <f>AVERAGE(G15,G20,G25,G30,G35,G40,G45,G50)</f>
        <v>1</v>
      </c>
      <c r="H10" s="13">
        <f>AVERAGE(H15,H20,H25,H30,H35,H40,H45,H50)</f>
        <v>1</v>
      </c>
      <c r="I10" s="13">
        <f>AVERAGE(I15,I20,I25,I30,I35,I40,I45,I50)</f>
        <v>1</v>
      </c>
      <c r="J10" s="13">
        <f>AVERAGE(J15,J20,J25,J30,J35,J40,J45,J50)</f>
        <v>1</v>
      </c>
      <c r="K10" s="13">
        <f>AVERAGE(K15,K20,K25,K30,K35,K40,K45,K50)</f>
        <v>1</v>
      </c>
      <c r="L10" s="13">
        <f>AVERAGE(L15,L20,L25,L30,L35,L40,L45,L50)</f>
        <v>1</v>
      </c>
      <c r="M10" s="13">
        <f>AVERAGE(M15,M20,M25,M30,M35,M40,M45,M50)</f>
        <v>1</v>
      </c>
      <c r="N10" s="13">
        <f>AVERAGE(N15,N20,N25,N30,N35,N40,N45,N50)</f>
        <v>1</v>
      </c>
      <c r="O10" s="13">
        <f>AVERAGE(O15,O20,O25,O30,O35,O40,O45,O50)</f>
        <v>1</v>
      </c>
      <c r="Q10" s="13">
        <f>AVERAGE(Q15,Q20,Q25,Q30,Q35,Q40,Q45,Q50)</f>
        <v>1</v>
      </c>
      <c r="R10" s="7"/>
    </row>
    <row r="11" spans="1:18" ht="12.75" customHeight="1" outlineLevel="1" x14ac:dyDescent="0.2">
      <c r="A11" s="1"/>
      <c r="B11" s="1"/>
      <c r="C11" s="6" t="s">
        <v>51</v>
      </c>
      <c r="D11" s="13">
        <f>AVERAGE(D16,D21,D26,D31,D36,D41,D46,D51)</f>
        <v>0</v>
      </c>
      <c r="E11" s="13">
        <f>AVERAGE(E16,E21,E26,E31,E36,E41,E46,E51)</f>
        <v>0</v>
      </c>
      <c r="F11" s="13">
        <f>AVERAGE(F16,F21,F26,F31,F36,F41,F46,F51)</f>
        <v>0</v>
      </c>
      <c r="G11" s="13">
        <f>AVERAGE(G16,G21,G26,G31,G36,G41,G46,G51)</f>
        <v>0</v>
      </c>
      <c r="H11" s="13">
        <f>AVERAGE(H16,H21,H26,H31,H36,H41,H46,H51)</f>
        <v>0</v>
      </c>
      <c r="I11" s="13">
        <f>AVERAGE(I16,I21,I26,I31,I36,I41,I46,I51)</f>
        <v>0</v>
      </c>
      <c r="J11" s="13">
        <f>AVERAGE(J16,J21,J26,J31,J36,J41,J46,J51)</f>
        <v>0</v>
      </c>
      <c r="K11" s="13">
        <f>AVERAGE(K16,K21,K26,K31,K36,K41,K46,K51)</f>
        <v>0</v>
      </c>
      <c r="L11" s="13">
        <f>AVERAGE(L16,L21,L26,L31,L36,L41,L46,L51)</f>
        <v>0</v>
      </c>
      <c r="M11" s="13">
        <f>AVERAGE(M16,M21,M26,M31,M36,M41,M46,M51)</f>
        <v>0</v>
      </c>
      <c r="N11" s="13">
        <f>AVERAGE(N16,N21,N26,N31,N36,N41,N46,N51)</f>
        <v>0</v>
      </c>
      <c r="O11" s="13">
        <f>AVERAGE(O16,O21,O26,O31,O36,O41,O46,O51)</f>
        <v>0</v>
      </c>
      <c r="Q11" s="13">
        <f>AVERAGE(Q16,Q21,Q26,Q31,Q36,Q41,Q46,Q51)</f>
        <v>0</v>
      </c>
      <c r="R11" s="7"/>
    </row>
    <row r="12" spans="1:18" ht="12.75" customHeight="1" outlineLevel="1" x14ac:dyDescent="0.2">
      <c r="A12" s="1"/>
      <c r="B12" s="1"/>
      <c r="C12" s="6" t="s">
        <v>52</v>
      </c>
      <c r="D12" s="13">
        <f>AVERAGE(D17,D22,D27,D32,D37,D42,D47,D52)</f>
        <v>0</v>
      </c>
      <c r="E12" s="13">
        <f>AVERAGE(E17,E22,E27,E32,E37,E42,E47,E52)</f>
        <v>0</v>
      </c>
      <c r="F12" s="13">
        <f>AVERAGE(F17,F22,F27,F32,F37,F42,F47,F52)</f>
        <v>0</v>
      </c>
      <c r="G12" s="13">
        <f>AVERAGE(G17,G22,G27,G32,G37,G42,G47,G52)</f>
        <v>0</v>
      </c>
      <c r="H12" s="13">
        <f>AVERAGE(H17,H22,H27,H32,H37,H42,H47,H52)</f>
        <v>0</v>
      </c>
      <c r="I12" s="13">
        <f>AVERAGE(I17,I22,I27,I32,I37,I42,I47,I52)</f>
        <v>0</v>
      </c>
      <c r="J12" s="13">
        <f>AVERAGE(J17,J22,J27,J32,J37,J42,J47,J52)</f>
        <v>0</v>
      </c>
      <c r="K12" s="13">
        <f>AVERAGE(K17,K22,K27,K32,K37,K42,K47,K52)</f>
        <v>0</v>
      </c>
      <c r="L12" s="13">
        <f>AVERAGE(L17,L22,L27,L32,L37,L42,L47,L52)</f>
        <v>0</v>
      </c>
      <c r="M12" s="13">
        <f>AVERAGE(M17,M22,M27,M32,M37,M42,M47,M52)</f>
        <v>0</v>
      </c>
      <c r="N12" s="13">
        <f>AVERAGE(N17,N22,N27,N32,N37,N42,N47,N52)</f>
        <v>0</v>
      </c>
      <c r="O12" s="13">
        <f>AVERAGE(O17,O22,O27,O32,O37,O42,O47,O52)</f>
        <v>0</v>
      </c>
      <c r="Q12" s="13">
        <f>AVERAGE(Q17,Q22,Q27,Q32,Q37,Q42,Q47,Q52)</f>
        <v>0</v>
      </c>
      <c r="R12" s="7"/>
    </row>
    <row r="13" spans="1:18" x14ac:dyDescent="0.2">
      <c r="A13" s="22" t="s">
        <v>91</v>
      </c>
      <c r="B13" s="22" t="s">
        <v>92</v>
      </c>
      <c r="C13" s="23" t="s">
        <v>48</v>
      </c>
      <c r="D13" s="19">
        <v>1</v>
      </c>
      <c r="E13" s="19">
        <v>1</v>
      </c>
      <c r="F13" s="19">
        <v>1</v>
      </c>
      <c r="G13" s="19">
        <v>1</v>
      </c>
      <c r="H13" s="19">
        <v>1</v>
      </c>
      <c r="I13" s="19">
        <v>1</v>
      </c>
      <c r="J13" s="19">
        <v>1</v>
      </c>
      <c r="K13" s="19">
        <v>1</v>
      </c>
      <c r="L13" s="19">
        <v>1</v>
      </c>
      <c r="M13" s="19">
        <v>1</v>
      </c>
      <c r="N13" s="19">
        <v>1</v>
      </c>
      <c r="O13" s="19">
        <v>1</v>
      </c>
      <c r="Q13" s="19">
        <v>1</v>
      </c>
      <c r="R13" s="7"/>
    </row>
    <row r="14" spans="1:18" ht="12.75" customHeight="1" outlineLevel="1" x14ac:dyDescent="0.2">
      <c r="A14" s="1"/>
      <c r="B14" s="1"/>
      <c r="C14" s="6" t="s">
        <v>49</v>
      </c>
      <c r="D14" s="12">
        <v>192</v>
      </c>
      <c r="E14" s="12">
        <v>173</v>
      </c>
      <c r="F14" s="12">
        <v>187</v>
      </c>
      <c r="G14" s="12">
        <v>348</v>
      </c>
      <c r="H14" s="12">
        <v>342</v>
      </c>
      <c r="I14" s="12">
        <v>308</v>
      </c>
      <c r="J14" s="12">
        <v>370</v>
      </c>
      <c r="K14" s="12">
        <v>168</v>
      </c>
      <c r="L14" s="12">
        <v>168</v>
      </c>
      <c r="M14" s="12">
        <v>410</v>
      </c>
      <c r="N14" s="12">
        <v>415</v>
      </c>
      <c r="O14" s="12">
        <v>436</v>
      </c>
      <c r="Q14" s="12">
        <v>3517</v>
      </c>
      <c r="R14" s="7"/>
    </row>
    <row r="15" spans="1:18" ht="12.75" customHeight="1" outlineLevel="1" x14ac:dyDescent="0.2">
      <c r="A15" s="1"/>
      <c r="B15" s="1"/>
      <c r="C15" s="6" t="s">
        <v>50</v>
      </c>
      <c r="D15" s="13">
        <v>1</v>
      </c>
      <c r="E15" s="13">
        <v>1</v>
      </c>
      <c r="F15" s="13">
        <v>1</v>
      </c>
      <c r="G15" s="13">
        <v>1</v>
      </c>
      <c r="H15" s="13">
        <v>1</v>
      </c>
      <c r="I15" s="13">
        <v>1</v>
      </c>
      <c r="J15" s="13">
        <v>1</v>
      </c>
      <c r="K15" s="13">
        <v>1</v>
      </c>
      <c r="L15" s="13">
        <v>1</v>
      </c>
      <c r="M15" s="13">
        <v>1</v>
      </c>
      <c r="N15" s="13">
        <v>1</v>
      </c>
      <c r="O15" s="13">
        <v>1</v>
      </c>
      <c r="Q15" s="13">
        <v>1</v>
      </c>
      <c r="R15" s="7"/>
    </row>
    <row r="16" spans="1:18" ht="12.75" customHeight="1" outlineLevel="1" x14ac:dyDescent="0.2">
      <c r="A16" s="1"/>
      <c r="B16" s="1"/>
      <c r="C16" s="6" t="s">
        <v>51</v>
      </c>
      <c r="D16" s="13">
        <v>0</v>
      </c>
      <c r="E16" s="13">
        <v>0</v>
      </c>
      <c r="F16" s="13">
        <v>0</v>
      </c>
      <c r="G16" s="13">
        <v>0</v>
      </c>
      <c r="H16" s="13">
        <v>0</v>
      </c>
      <c r="I16" s="13">
        <v>0</v>
      </c>
      <c r="J16" s="13">
        <v>0</v>
      </c>
      <c r="K16" s="13">
        <v>0</v>
      </c>
      <c r="L16" s="13">
        <v>0</v>
      </c>
      <c r="M16" s="13">
        <v>0</v>
      </c>
      <c r="N16" s="13">
        <v>0</v>
      </c>
      <c r="O16" s="13">
        <v>0</v>
      </c>
      <c r="Q16" s="13">
        <v>0</v>
      </c>
      <c r="R16" s="7"/>
    </row>
    <row r="17" spans="1:18" ht="12.75" customHeight="1" outlineLevel="1" x14ac:dyDescent="0.2">
      <c r="A17" s="1"/>
      <c r="B17" s="1"/>
      <c r="C17" s="6" t="s">
        <v>52</v>
      </c>
      <c r="D17" s="13">
        <v>0</v>
      </c>
      <c r="E17" s="13">
        <v>0</v>
      </c>
      <c r="F17" s="13">
        <v>0</v>
      </c>
      <c r="G17" s="13">
        <v>0</v>
      </c>
      <c r="H17" s="13">
        <v>0</v>
      </c>
      <c r="I17" s="13">
        <v>0</v>
      </c>
      <c r="J17" s="13">
        <v>0</v>
      </c>
      <c r="K17" s="13">
        <v>0</v>
      </c>
      <c r="L17" s="13">
        <v>0</v>
      </c>
      <c r="M17" s="13">
        <v>0</v>
      </c>
      <c r="N17" s="13">
        <v>0</v>
      </c>
      <c r="O17" s="13">
        <v>0</v>
      </c>
      <c r="Q17" s="13">
        <v>0</v>
      </c>
      <c r="R17" s="7"/>
    </row>
    <row r="18" spans="1:18" x14ac:dyDescent="0.2">
      <c r="A18" s="22" t="s">
        <v>93</v>
      </c>
      <c r="B18" s="22" t="s">
        <v>94</v>
      </c>
      <c r="C18" s="23" t="s">
        <v>48</v>
      </c>
      <c r="D18" s="19">
        <v>1</v>
      </c>
      <c r="E18" s="19">
        <v>1</v>
      </c>
      <c r="F18" s="19">
        <v>1</v>
      </c>
      <c r="G18" s="19">
        <v>1</v>
      </c>
      <c r="H18" s="19">
        <v>1</v>
      </c>
      <c r="I18" s="19">
        <v>1</v>
      </c>
      <c r="J18" s="19">
        <v>1</v>
      </c>
      <c r="K18" s="19">
        <v>1</v>
      </c>
      <c r="L18" s="19">
        <v>1</v>
      </c>
      <c r="M18" s="19">
        <v>1</v>
      </c>
      <c r="N18" s="19">
        <v>1</v>
      </c>
      <c r="O18" s="19">
        <v>1</v>
      </c>
      <c r="Q18" s="19">
        <v>1</v>
      </c>
      <c r="R18" s="7"/>
    </row>
    <row r="19" spans="1:18" ht="12.75" customHeight="1" outlineLevel="1" x14ac:dyDescent="0.2">
      <c r="A19" s="1"/>
      <c r="B19" s="1"/>
      <c r="C19" s="6" t="s">
        <v>49</v>
      </c>
      <c r="D19" s="12">
        <v>178</v>
      </c>
      <c r="E19" s="12">
        <v>204</v>
      </c>
      <c r="F19" s="12">
        <v>214</v>
      </c>
      <c r="G19" s="12">
        <v>202</v>
      </c>
      <c r="H19" s="12">
        <v>251</v>
      </c>
      <c r="I19" s="12">
        <v>202</v>
      </c>
      <c r="J19" s="12">
        <v>240</v>
      </c>
      <c r="K19" s="12">
        <v>252</v>
      </c>
      <c r="L19" s="12">
        <v>249</v>
      </c>
      <c r="M19" s="12">
        <v>402</v>
      </c>
      <c r="N19" s="12">
        <v>410</v>
      </c>
      <c r="O19" s="12">
        <v>434</v>
      </c>
      <c r="Q19" s="12">
        <v>3238</v>
      </c>
      <c r="R19" s="7"/>
    </row>
    <row r="20" spans="1:18" ht="12.75" customHeight="1" outlineLevel="1" x14ac:dyDescent="0.2">
      <c r="A20" s="1"/>
      <c r="B20" s="1"/>
      <c r="C20" s="6" t="s">
        <v>50</v>
      </c>
      <c r="D20" s="13">
        <v>1</v>
      </c>
      <c r="E20" s="13">
        <v>1</v>
      </c>
      <c r="F20" s="13">
        <v>1</v>
      </c>
      <c r="G20" s="13">
        <v>1</v>
      </c>
      <c r="H20" s="13">
        <v>1</v>
      </c>
      <c r="I20" s="13">
        <v>1</v>
      </c>
      <c r="J20" s="13">
        <v>1</v>
      </c>
      <c r="K20" s="13">
        <v>1</v>
      </c>
      <c r="L20" s="13">
        <v>1</v>
      </c>
      <c r="M20" s="13">
        <v>1</v>
      </c>
      <c r="N20" s="13">
        <v>1</v>
      </c>
      <c r="O20" s="13">
        <v>1</v>
      </c>
      <c r="Q20" s="13">
        <v>1</v>
      </c>
      <c r="R20" s="7"/>
    </row>
    <row r="21" spans="1:18" ht="12.75" customHeight="1" outlineLevel="1" x14ac:dyDescent="0.2">
      <c r="A21" s="1"/>
      <c r="B21" s="1"/>
      <c r="C21" s="6" t="s">
        <v>51</v>
      </c>
      <c r="D21" s="13">
        <v>0</v>
      </c>
      <c r="E21" s="13">
        <v>0</v>
      </c>
      <c r="F21" s="13">
        <v>0</v>
      </c>
      <c r="G21" s="13">
        <v>0</v>
      </c>
      <c r="H21" s="13">
        <v>0</v>
      </c>
      <c r="I21" s="13">
        <v>0</v>
      </c>
      <c r="J21" s="13">
        <v>0</v>
      </c>
      <c r="K21" s="13">
        <v>0</v>
      </c>
      <c r="L21" s="13">
        <v>0</v>
      </c>
      <c r="M21" s="13">
        <v>0</v>
      </c>
      <c r="N21" s="13">
        <v>0</v>
      </c>
      <c r="O21" s="13">
        <v>0</v>
      </c>
      <c r="Q21" s="13">
        <v>0</v>
      </c>
      <c r="R21" s="7"/>
    </row>
    <row r="22" spans="1:18" ht="12.75" customHeight="1" outlineLevel="1" x14ac:dyDescent="0.2">
      <c r="A22" s="1"/>
      <c r="B22" s="1"/>
      <c r="C22" s="6" t="s">
        <v>52</v>
      </c>
      <c r="D22" s="13">
        <v>0</v>
      </c>
      <c r="E22" s="13">
        <v>0</v>
      </c>
      <c r="F22" s="13">
        <v>0</v>
      </c>
      <c r="G22" s="13">
        <v>0</v>
      </c>
      <c r="H22" s="13">
        <v>0</v>
      </c>
      <c r="I22" s="13">
        <v>0</v>
      </c>
      <c r="J22" s="13">
        <v>0</v>
      </c>
      <c r="K22" s="13">
        <v>0</v>
      </c>
      <c r="L22" s="13">
        <v>0</v>
      </c>
      <c r="M22" s="13">
        <v>0</v>
      </c>
      <c r="N22" s="13">
        <v>0</v>
      </c>
      <c r="O22" s="13">
        <v>0</v>
      </c>
      <c r="Q22" s="13">
        <v>0</v>
      </c>
      <c r="R22" s="7"/>
    </row>
    <row r="23" spans="1:18" x14ac:dyDescent="0.2">
      <c r="A23" s="22" t="s">
        <v>95</v>
      </c>
      <c r="B23" s="22" t="s">
        <v>96</v>
      </c>
      <c r="C23" s="23" t="s">
        <v>48</v>
      </c>
      <c r="D23" s="19">
        <v>1</v>
      </c>
      <c r="E23" s="19">
        <v>1</v>
      </c>
      <c r="F23" s="19">
        <v>1</v>
      </c>
      <c r="G23" s="19">
        <v>1</v>
      </c>
      <c r="H23" s="19">
        <v>1</v>
      </c>
      <c r="I23" s="19">
        <v>1</v>
      </c>
      <c r="J23" s="19">
        <v>1</v>
      </c>
      <c r="K23" s="19">
        <v>1</v>
      </c>
      <c r="L23" s="19">
        <v>1</v>
      </c>
      <c r="M23" s="19">
        <v>1</v>
      </c>
      <c r="N23" s="19">
        <v>1</v>
      </c>
      <c r="O23" s="19">
        <v>1</v>
      </c>
      <c r="Q23" s="19">
        <v>1</v>
      </c>
      <c r="R23" s="7"/>
    </row>
    <row r="24" spans="1:18" ht="12.75" customHeight="1" outlineLevel="1" x14ac:dyDescent="0.2">
      <c r="A24" s="1"/>
      <c r="B24" s="1"/>
      <c r="C24" s="6" t="s">
        <v>49</v>
      </c>
      <c r="D24" s="12">
        <v>14</v>
      </c>
      <c r="E24" s="12">
        <v>15</v>
      </c>
      <c r="F24" s="12">
        <v>13</v>
      </c>
      <c r="G24" s="12">
        <v>24</v>
      </c>
      <c r="H24" s="12">
        <v>28</v>
      </c>
      <c r="I24" s="12">
        <v>30</v>
      </c>
      <c r="J24" s="12">
        <v>13</v>
      </c>
      <c r="K24" s="12">
        <v>14</v>
      </c>
      <c r="L24" s="12">
        <v>12</v>
      </c>
      <c r="M24" s="12">
        <v>14</v>
      </c>
      <c r="N24" s="12">
        <v>13</v>
      </c>
      <c r="O24" s="12">
        <v>13</v>
      </c>
      <c r="Q24" s="12">
        <v>203</v>
      </c>
      <c r="R24" s="7"/>
    </row>
    <row r="25" spans="1:18" ht="12.75" customHeight="1" outlineLevel="1" x14ac:dyDescent="0.2">
      <c r="A25" s="1"/>
      <c r="B25" s="1"/>
      <c r="C25" s="6" t="s">
        <v>50</v>
      </c>
      <c r="D25" s="13">
        <v>1</v>
      </c>
      <c r="E25" s="13">
        <v>1</v>
      </c>
      <c r="F25" s="13">
        <v>1</v>
      </c>
      <c r="G25" s="13">
        <v>1</v>
      </c>
      <c r="H25" s="13">
        <v>1</v>
      </c>
      <c r="I25" s="13">
        <v>1</v>
      </c>
      <c r="J25" s="13">
        <v>1</v>
      </c>
      <c r="K25" s="13">
        <v>1</v>
      </c>
      <c r="L25" s="13">
        <v>1</v>
      </c>
      <c r="M25" s="13">
        <v>1</v>
      </c>
      <c r="N25" s="13">
        <v>1</v>
      </c>
      <c r="O25" s="13">
        <v>1</v>
      </c>
      <c r="Q25" s="13">
        <v>1</v>
      </c>
      <c r="R25" s="7"/>
    </row>
    <row r="26" spans="1:18" ht="12.75" customHeight="1" outlineLevel="1" x14ac:dyDescent="0.2">
      <c r="A26" s="1"/>
      <c r="B26" s="1"/>
      <c r="C26" s="6" t="s">
        <v>51</v>
      </c>
      <c r="D26" s="13">
        <v>0</v>
      </c>
      <c r="E26" s="13">
        <v>0</v>
      </c>
      <c r="F26" s="13">
        <v>0</v>
      </c>
      <c r="G26" s="13">
        <v>0</v>
      </c>
      <c r="H26" s="13">
        <v>0</v>
      </c>
      <c r="I26" s="13">
        <v>0</v>
      </c>
      <c r="J26" s="13">
        <v>0</v>
      </c>
      <c r="K26" s="13">
        <v>0</v>
      </c>
      <c r="L26" s="13">
        <v>0</v>
      </c>
      <c r="M26" s="13">
        <v>0</v>
      </c>
      <c r="N26" s="13">
        <v>0</v>
      </c>
      <c r="O26" s="13">
        <v>0</v>
      </c>
      <c r="Q26" s="13">
        <v>0</v>
      </c>
      <c r="R26" s="7"/>
    </row>
    <row r="27" spans="1:18" ht="12.75" customHeight="1" outlineLevel="1" x14ac:dyDescent="0.2">
      <c r="A27" s="1"/>
      <c r="B27" s="1"/>
      <c r="C27" s="6" t="s">
        <v>52</v>
      </c>
      <c r="D27" s="13">
        <v>0</v>
      </c>
      <c r="E27" s="13">
        <v>0</v>
      </c>
      <c r="F27" s="13">
        <v>0</v>
      </c>
      <c r="G27" s="13">
        <v>0</v>
      </c>
      <c r="H27" s="13">
        <v>0</v>
      </c>
      <c r="I27" s="13">
        <v>0</v>
      </c>
      <c r="J27" s="13">
        <v>0</v>
      </c>
      <c r="K27" s="13">
        <v>0</v>
      </c>
      <c r="L27" s="13">
        <v>0</v>
      </c>
      <c r="M27" s="13">
        <v>0</v>
      </c>
      <c r="N27" s="13">
        <v>0</v>
      </c>
      <c r="O27" s="13">
        <v>0</v>
      </c>
      <c r="Q27" s="13">
        <v>0</v>
      </c>
      <c r="R27" s="7"/>
    </row>
    <row r="28" spans="1:18" x14ac:dyDescent="0.2">
      <c r="A28" s="22" t="s">
        <v>97</v>
      </c>
      <c r="B28" s="22" t="s">
        <v>98</v>
      </c>
      <c r="C28" s="23" t="s">
        <v>48</v>
      </c>
      <c r="D28" s="19">
        <v>1</v>
      </c>
      <c r="E28" s="19">
        <v>1</v>
      </c>
      <c r="F28" s="19">
        <v>1</v>
      </c>
      <c r="G28" s="19">
        <v>1</v>
      </c>
      <c r="H28" s="19">
        <v>1</v>
      </c>
      <c r="I28" s="19">
        <v>1</v>
      </c>
      <c r="J28" s="19">
        <v>1</v>
      </c>
      <c r="K28" s="19">
        <v>1</v>
      </c>
      <c r="L28" s="19">
        <v>1</v>
      </c>
      <c r="M28" s="19">
        <v>1</v>
      </c>
      <c r="N28" s="19">
        <v>1</v>
      </c>
      <c r="O28" s="19">
        <v>1</v>
      </c>
      <c r="Q28" s="19">
        <v>1</v>
      </c>
      <c r="R28" s="7"/>
    </row>
    <row r="29" spans="1:18" ht="12.75" customHeight="1" outlineLevel="1" x14ac:dyDescent="0.2">
      <c r="A29" s="1"/>
      <c r="B29" s="1"/>
      <c r="C29" s="6" t="s">
        <v>49</v>
      </c>
      <c r="D29" s="12">
        <v>160</v>
      </c>
      <c r="E29" s="12">
        <v>99</v>
      </c>
      <c r="F29" s="12">
        <v>61</v>
      </c>
      <c r="G29" s="12">
        <v>60</v>
      </c>
      <c r="H29" s="12">
        <v>62</v>
      </c>
      <c r="I29" s="12">
        <v>68</v>
      </c>
      <c r="J29" s="12">
        <v>82</v>
      </c>
      <c r="K29" s="12">
        <v>70</v>
      </c>
      <c r="L29" s="12">
        <v>79</v>
      </c>
      <c r="M29" s="12">
        <v>50</v>
      </c>
      <c r="N29" s="12">
        <v>52</v>
      </c>
      <c r="O29" s="12">
        <v>60</v>
      </c>
      <c r="Q29" s="12">
        <v>903</v>
      </c>
      <c r="R29" s="7"/>
    </row>
    <row r="30" spans="1:18" ht="12.75" customHeight="1" outlineLevel="1" x14ac:dyDescent="0.2">
      <c r="A30" s="1"/>
      <c r="B30" s="1"/>
      <c r="C30" s="6" t="s">
        <v>50</v>
      </c>
      <c r="D30" s="13">
        <v>1</v>
      </c>
      <c r="E30" s="13">
        <v>1</v>
      </c>
      <c r="F30" s="13">
        <v>1</v>
      </c>
      <c r="G30" s="13">
        <v>1</v>
      </c>
      <c r="H30" s="13">
        <v>1</v>
      </c>
      <c r="I30" s="13">
        <v>1</v>
      </c>
      <c r="J30" s="13">
        <v>1</v>
      </c>
      <c r="K30" s="13">
        <v>1</v>
      </c>
      <c r="L30" s="13">
        <v>1</v>
      </c>
      <c r="M30" s="13">
        <v>1</v>
      </c>
      <c r="N30" s="13">
        <v>1</v>
      </c>
      <c r="O30" s="13">
        <v>1</v>
      </c>
      <c r="Q30" s="13">
        <v>1</v>
      </c>
      <c r="R30" s="7"/>
    </row>
    <row r="31" spans="1:18" ht="12.75" customHeight="1" outlineLevel="1" x14ac:dyDescent="0.2">
      <c r="A31" s="1"/>
      <c r="B31" s="1"/>
      <c r="C31" s="6" t="s">
        <v>51</v>
      </c>
      <c r="D31" s="13">
        <v>0</v>
      </c>
      <c r="E31" s="13">
        <v>0</v>
      </c>
      <c r="F31" s="13">
        <v>0</v>
      </c>
      <c r="G31" s="13">
        <v>0</v>
      </c>
      <c r="H31" s="13">
        <v>0</v>
      </c>
      <c r="I31" s="13">
        <v>0</v>
      </c>
      <c r="J31" s="13">
        <v>0</v>
      </c>
      <c r="K31" s="13">
        <v>0</v>
      </c>
      <c r="L31" s="13">
        <v>0</v>
      </c>
      <c r="M31" s="13">
        <v>0</v>
      </c>
      <c r="N31" s="13">
        <v>0</v>
      </c>
      <c r="O31" s="13">
        <v>0</v>
      </c>
      <c r="Q31" s="13">
        <v>0</v>
      </c>
      <c r="R31" s="7"/>
    </row>
    <row r="32" spans="1:18" ht="12.75" customHeight="1" outlineLevel="1" x14ac:dyDescent="0.2">
      <c r="A32" s="1"/>
      <c r="B32" s="1"/>
      <c r="C32" s="6" t="s">
        <v>52</v>
      </c>
      <c r="D32" s="13">
        <v>0</v>
      </c>
      <c r="E32" s="13">
        <v>0</v>
      </c>
      <c r="F32" s="13">
        <v>0</v>
      </c>
      <c r="G32" s="13">
        <v>0</v>
      </c>
      <c r="H32" s="13">
        <v>0</v>
      </c>
      <c r="I32" s="13">
        <v>0</v>
      </c>
      <c r="J32" s="13">
        <v>0</v>
      </c>
      <c r="K32" s="13">
        <v>0</v>
      </c>
      <c r="L32" s="13">
        <v>0</v>
      </c>
      <c r="M32" s="13">
        <v>0</v>
      </c>
      <c r="N32" s="13">
        <v>0</v>
      </c>
      <c r="O32" s="13">
        <v>0</v>
      </c>
      <c r="Q32" s="13">
        <v>0</v>
      </c>
      <c r="R32" s="7"/>
    </row>
    <row r="33" spans="1:18" x14ac:dyDescent="0.2">
      <c r="A33" s="22" t="s">
        <v>99</v>
      </c>
      <c r="B33" s="22" t="s">
        <v>100</v>
      </c>
      <c r="C33" s="23" t="s">
        <v>48</v>
      </c>
      <c r="D33" s="19">
        <v>1</v>
      </c>
      <c r="E33" s="19">
        <v>1</v>
      </c>
      <c r="F33" s="19">
        <v>1</v>
      </c>
      <c r="G33" s="19">
        <v>1</v>
      </c>
      <c r="H33" s="19">
        <v>1</v>
      </c>
      <c r="I33" s="19">
        <v>1</v>
      </c>
      <c r="J33" s="19">
        <v>1</v>
      </c>
      <c r="K33" s="19">
        <v>1</v>
      </c>
      <c r="L33" s="19">
        <v>1</v>
      </c>
      <c r="M33" s="19">
        <v>1</v>
      </c>
      <c r="N33" s="19">
        <v>1</v>
      </c>
      <c r="O33" s="19">
        <v>1</v>
      </c>
      <c r="Q33" s="19">
        <v>1</v>
      </c>
      <c r="R33" s="7"/>
    </row>
    <row r="34" spans="1:18" ht="12.75" customHeight="1" outlineLevel="1" x14ac:dyDescent="0.2">
      <c r="A34" s="1"/>
      <c r="B34" s="1"/>
      <c r="C34" s="6" t="s">
        <v>49</v>
      </c>
      <c r="D34" s="12">
        <v>178</v>
      </c>
      <c r="E34" s="12">
        <v>280</v>
      </c>
      <c r="F34" s="12">
        <v>388</v>
      </c>
      <c r="G34" s="12">
        <v>322</v>
      </c>
      <c r="H34" s="12">
        <v>352</v>
      </c>
      <c r="I34" s="12">
        <v>390</v>
      </c>
      <c r="J34" s="12">
        <v>352</v>
      </c>
      <c r="K34" s="12">
        <v>340</v>
      </c>
      <c r="L34" s="12">
        <v>288</v>
      </c>
      <c r="M34" s="12">
        <v>406</v>
      </c>
      <c r="N34" s="12">
        <v>420</v>
      </c>
      <c r="O34" s="12">
        <v>440</v>
      </c>
      <c r="Q34" s="12">
        <v>4156</v>
      </c>
      <c r="R34" s="7"/>
    </row>
    <row r="35" spans="1:18" ht="12.75" customHeight="1" outlineLevel="1" x14ac:dyDescent="0.2">
      <c r="A35" s="1"/>
      <c r="B35" s="1"/>
      <c r="C35" s="6" t="s">
        <v>50</v>
      </c>
      <c r="D35" s="13">
        <v>1</v>
      </c>
      <c r="E35" s="13">
        <v>1</v>
      </c>
      <c r="F35" s="13">
        <v>1</v>
      </c>
      <c r="G35" s="13">
        <v>1</v>
      </c>
      <c r="H35" s="13">
        <v>1</v>
      </c>
      <c r="I35" s="13">
        <v>1</v>
      </c>
      <c r="J35" s="13">
        <v>1</v>
      </c>
      <c r="K35" s="13">
        <v>1</v>
      </c>
      <c r="L35" s="13">
        <v>1</v>
      </c>
      <c r="M35" s="13">
        <v>1</v>
      </c>
      <c r="N35" s="13">
        <v>1</v>
      </c>
      <c r="O35" s="13">
        <v>1</v>
      </c>
      <c r="Q35" s="13">
        <v>1</v>
      </c>
      <c r="R35" s="7"/>
    </row>
    <row r="36" spans="1:18" ht="12.75" customHeight="1" outlineLevel="1" x14ac:dyDescent="0.2">
      <c r="A36" s="1"/>
      <c r="B36" s="1"/>
      <c r="C36" s="6" t="s">
        <v>51</v>
      </c>
      <c r="D36" s="13">
        <v>0</v>
      </c>
      <c r="E36" s="13">
        <v>0</v>
      </c>
      <c r="F36" s="13">
        <v>0</v>
      </c>
      <c r="G36" s="13">
        <v>0</v>
      </c>
      <c r="H36" s="13">
        <v>0</v>
      </c>
      <c r="I36" s="13">
        <v>0</v>
      </c>
      <c r="J36" s="13">
        <v>0</v>
      </c>
      <c r="K36" s="13">
        <v>0</v>
      </c>
      <c r="L36" s="13">
        <v>0</v>
      </c>
      <c r="M36" s="13">
        <v>0</v>
      </c>
      <c r="N36" s="13">
        <v>0</v>
      </c>
      <c r="O36" s="13">
        <v>0</v>
      </c>
      <c r="Q36" s="13">
        <v>0</v>
      </c>
      <c r="R36" s="7"/>
    </row>
    <row r="37" spans="1:18" ht="12.75" customHeight="1" outlineLevel="1" x14ac:dyDescent="0.2">
      <c r="A37" s="1"/>
      <c r="B37" s="1"/>
      <c r="C37" s="6" t="s">
        <v>52</v>
      </c>
      <c r="D37" s="13">
        <v>0</v>
      </c>
      <c r="E37" s="13">
        <v>0</v>
      </c>
      <c r="F37" s="13">
        <v>0</v>
      </c>
      <c r="G37" s="13">
        <v>0</v>
      </c>
      <c r="H37" s="13">
        <v>0</v>
      </c>
      <c r="I37" s="13">
        <v>0</v>
      </c>
      <c r="J37" s="13">
        <v>0</v>
      </c>
      <c r="K37" s="13">
        <v>0</v>
      </c>
      <c r="L37" s="13">
        <v>0</v>
      </c>
      <c r="M37" s="13">
        <v>0</v>
      </c>
      <c r="N37" s="13">
        <v>0</v>
      </c>
      <c r="O37" s="13">
        <v>0</v>
      </c>
      <c r="Q37" s="13">
        <v>0</v>
      </c>
      <c r="R37" s="7"/>
    </row>
    <row r="38" spans="1:18" x14ac:dyDescent="0.2">
      <c r="A38" s="22" t="s">
        <v>101</v>
      </c>
      <c r="B38" s="22" t="s">
        <v>102</v>
      </c>
      <c r="C38" s="23" t="s">
        <v>48</v>
      </c>
      <c r="D38" s="19">
        <v>1</v>
      </c>
      <c r="E38" s="19">
        <v>1</v>
      </c>
      <c r="F38" s="19">
        <v>1</v>
      </c>
      <c r="G38" s="19">
        <v>1</v>
      </c>
      <c r="H38" s="19">
        <v>1</v>
      </c>
      <c r="I38" s="19">
        <v>1</v>
      </c>
      <c r="J38" s="19" t="s">
        <v>114</v>
      </c>
      <c r="K38" s="19" t="s">
        <v>114</v>
      </c>
      <c r="L38" s="19" t="s">
        <v>114</v>
      </c>
      <c r="M38" s="19" t="s">
        <v>114</v>
      </c>
      <c r="N38" s="19" t="s">
        <v>114</v>
      </c>
      <c r="O38" s="19" t="s">
        <v>114</v>
      </c>
      <c r="Q38" s="19">
        <v>1</v>
      </c>
      <c r="R38" s="7"/>
    </row>
    <row r="39" spans="1:18" ht="12.75" customHeight="1" outlineLevel="1" x14ac:dyDescent="0.2">
      <c r="A39" s="1"/>
      <c r="B39" s="1"/>
      <c r="C39" s="6" t="s">
        <v>49</v>
      </c>
      <c r="D39" s="12">
        <v>117</v>
      </c>
      <c r="E39" s="12">
        <v>112</v>
      </c>
      <c r="F39" s="12">
        <v>124</v>
      </c>
      <c r="G39" s="12">
        <v>196</v>
      </c>
      <c r="H39" s="12">
        <v>175</v>
      </c>
      <c r="I39" s="12">
        <v>12</v>
      </c>
      <c r="J39" s="12">
        <v>0</v>
      </c>
      <c r="K39" s="12">
        <v>0</v>
      </c>
      <c r="L39" s="12">
        <v>0</v>
      </c>
      <c r="M39" s="12">
        <v>0</v>
      </c>
      <c r="N39" s="12">
        <v>0</v>
      </c>
      <c r="O39" s="12">
        <v>0</v>
      </c>
      <c r="Q39" s="12">
        <v>736</v>
      </c>
      <c r="R39" s="7"/>
    </row>
    <row r="40" spans="1:18" ht="12.75" customHeight="1" outlineLevel="1" x14ac:dyDescent="0.2">
      <c r="A40" s="1"/>
      <c r="B40" s="1"/>
      <c r="C40" s="6" t="s">
        <v>50</v>
      </c>
      <c r="D40" s="13">
        <v>1</v>
      </c>
      <c r="E40" s="13">
        <v>1</v>
      </c>
      <c r="F40" s="13">
        <v>1</v>
      </c>
      <c r="G40" s="13">
        <v>1</v>
      </c>
      <c r="H40" s="13">
        <v>1</v>
      </c>
      <c r="I40" s="13">
        <v>1</v>
      </c>
      <c r="J40" s="13" t="s">
        <v>114</v>
      </c>
      <c r="K40" s="13" t="s">
        <v>114</v>
      </c>
      <c r="L40" s="13" t="s">
        <v>114</v>
      </c>
      <c r="M40" s="13" t="s">
        <v>114</v>
      </c>
      <c r="N40" s="13" t="s">
        <v>114</v>
      </c>
      <c r="O40" s="13" t="s">
        <v>114</v>
      </c>
      <c r="Q40" s="13">
        <v>1</v>
      </c>
      <c r="R40" s="7"/>
    </row>
    <row r="41" spans="1:18" ht="12.75" customHeight="1" outlineLevel="1" x14ac:dyDescent="0.2">
      <c r="A41" s="1"/>
      <c r="B41" s="1"/>
      <c r="C41" s="6" t="s">
        <v>51</v>
      </c>
      <c r="D41" s="13">
        <v>0</v>
      </c>
      <c r="E41" s="13">
        <v>0</v>
      </c>
      <c r="F41" s="13">
        <v>0</v>
      </c>
      <c r="G41" s="13">
        <v>0</v>
      </c>
      <c r="H41" s="13">
        <v>0</v>
      </c>
      <c r="I41" s="13">
        <v>0</v>
      </c>
      <c r="J41" s="13" t="s">
        <v>114</v>
      </c>
      <c r="K41" s="13" t="s">
        <v>114</v>
      </c>
      <c r="L41" s="13" t="s">
        <v>114</v>
      </c>
      <c r="M41" s="13" t="s">
        <v>114</v>
      </c>
      <c r="N41" s="13" t="s">
        <v>114</v>
      </c>
      <c r="O41" s="13" t="s">
        <v>114</v>
      </c>
      <c r="Q41" s="13">
        <v>0</v>
      </c>
      <c r="R41" s="7"/>
    </row>
    <row r="42" spans="1:18" ht="12.75" customHeight="1" outlineLevel="1" x14ac:dyDescent="0.2">
      <c r="A42" s="1"/>
      <c r="B42" s="1"/>
      <c r="C42" s="6" t="s">
        <v>52</v>
      </c>
      <c r="D42" s="13">
        <v>0</v>
      </c>
      <c r="E42" s="13">
        <v>0</v>
      </c>
      <c r="F42" s="13">
        <v>0</v>
      </c>
      <c r="G42" s="13">
        <v>0</v>
      </c>
      <c r="H42" s="13">
        <v>0</v>
      </c>
      <c r="I42" s="13">
        <v>0</v>
      </c>
      <c r="J42" s="13" t="s">
        <v>114</v>
      </c>
      <c r="K42" s="13" t="s">
        <v>114</v>
      </c>
      <c r="L42" s="13" t="s">
        <v>114</v>
      </c>
      <c r="M42" s="13" t="s">
        <v>114</v>
      </c>
      <c r="N42" s="13" t="s">
        <v>114</v>
      </c>
      <c r="O42" s="13" t="s">
        <v>114</v>
      </c>
      <c r="Q42" s="13">
        <v>0</v>
      </c>
      <c r="R42" s="7"/>
    </row>
    <row r="43" spans="1:18" x14ac:dyDescent="0.2">
      <c r="A43" s="22" t="s">
        <v>103</v>
      </c>
      <c r="B43" s="22" t="s">
        <v>104</v>
      </c>
      <c r="C43" s="23" t="s">
        <v>48</v>
      </c>
      <c r="D43" s="19">
        <v>1</v>
      </c>
      <c r="E43" s="19">
        <v>1</v>
      </c>
      <c r="F43" s="19">
        <v>1</v>
      </c>
      <c r="G43" s="19">
        <v>1</v>
      </c>
      <c r="H43" s="19">
        <v>1</v>
      </c>
      <c r="I43" s="19">
        <v>1</v>
      </c>
      <c r="J43" s="19">
        <v>1</v>
      </c>
      <c r="K43" s="19">
        <v>1</v>
      </c>
      <c r="L43" s="19">
        <v>1</v>
      </c>
      <c r="M43" s="19">
        <v>1</v>
      </c>
      <c r="N43" s="19">
        <v>1</v>
      </c>
      <c r="O43" s="19">
        <v>1</v>
      </c>
      <c r="Q43" s="19">
        <v>1</v>
      </c>
      <c r="R43" s="7"/>
    </row>
    <row r="44" spans="1:18" ht="12.75" customHeight="1" outlineLevel="1" x14ac:dyDescent="0.2">
      <c r="A44" s="1"/>
      <c r="B44" s="1"/>
      <c r="C44" s="6" t="s">
        <v>49</v>
      </c>
      <c r="D44" s="12">
        <v>221</v>
      </c>
      <c r="E44" s="12">
        <v>212</v>
      </c>
      <c r="F44" s="12">
        <v>244</v>
      </c>
      <c r="G44" s="12">
        <v>246</v>
      </c>
      <c r="H44" s="12">
        <v>260</v>
      </c>
      <c r="I44" s="12">
        <v>264</v>
      </c>
      <c r="J44" s="12">
        <v>292</v>
      </c>
      <c r="K44" s="12">
        <v>149</v>
      </c>
      <c r="L44" s="12">
        <v>134</v>
      </c>
      <c r="M44" s="12">
        <v>290</v>
      </c>
      <c r="N44" s="12">
        <v>295</v>
      </c>
      <c r="O44" s="12">
        <v>310</v>
      </c>
      <c r="Q44" s="12">
        <v>2917</v>
      </c>
      <c r="R44" s="7"/>
    </row>
    <row r="45" spans="1:18" ht="12.75" customHeight="1" outlineLevel="1" x14ac:dyDescent="0.2">
      <c r="A45" s="1"/>
      <c r="B45" s="1"/>
      <c r="C45" s="6" t="s">
        <v>50</v>
      </c>
      <c r="D45" s="13">
        <v>1</v>
      </c>
      <c r="E45" s="13">
        <v>1</v>
      </c>
      <c r="F45" s="13">
        <v>1</v>
      </c>
      <c r="G45" s="13">
        <v>1</v>
      </c>
      <c r="H45" s="13">
        <v>1</v>
      </c>
      <c r="I45" s="13">
        <v>1</v>
      </c>
      <c r="J45" s="13">
        <v>1</v>
      </c>
      <c r="K45" s="13">
        <v>1</v>
      </c>
      <c r="L45" s="13">
        <v>1</v>
      </c>
      <c r="M45" s="13">
        <v>1</v>
      </c>
      <c r="N45" s="13">
        <v>1</v>
      </c>
      <c r="O45" s="13">
        <v>1</v>
      </c>
      <c r="Q45" s="13">
        <v>1</v>
      </c>
      <c r="R45" s="7"/>
    </row>
    <row r="46" spans="1:18" ht="12.75" customHeight="1" outlineLevel="1" x14ac:dyDescent="0.2">
      <c r="A46" s="1"/>
      <c r="B46" s="1"/>
      <c r="C46" s="6" t="s">
        <v>51</v>
      </c>
      <c r="D46" s="13">
        <v>0</v>
      </c>
      <c r="E46" s="13">
        <v>0</v>
      </c>
      <c r="F46" s="13">
        <v>0</v>
      </c>
      <c r="G46" s="13">
        <v>0</v>
      </c>
      <c r="H46" s="13">
        <v>0</v>
      </c>
      <c r="I46" s="13">
        <v>0</v>
      </c>
      <c r="J46" s="13">
        <v>0</v>
      </c>
      <c r="K46" s="13">
        <v>0</v>
      </c>
      <c r="L46" s="13">
        <v>0</v>
      </c>
      <c r="M46" s="13">
        <v>0</v>
      </c>
      <c r="N46" s="13">
        <v>0</v>
      </c>
      <c r="O46" s="13">
        <v>0</v>
      </c>
      <c r="Q46" s="13">
        <v>0</v>
      </c>
      <c r="R46" s="7"/>
    </row>
    <row r="47" spans="1:18" ht="12.75" customHeight="1" outlineLevel="1" x14ac:dyDescent="0.2">
      <c r="A47" s="1"/>
      <c r="B47" s="1"/>
      <c r="C47" s="6" t="s">
        <v>52</v>
      </c>
      <c r="D47" s="13">
        <v>0</v>
      </c>
      <c r="E47" s="13">
        <v>0</v>
      </c>
      <c r="F47" s="13">
        <v>0</v>
      </c>
      <c r="G47" s="13">
        <v>0</v>
      </c>
      <c r="H47" s="13">
        <v>0</v>
      </c>
      <c r="I47" s="13">
        <v>0</v>
      </c>
      <c r="J47" s="13">
        <v>0</v>
      </c>
      <c r="K47" s="13">
        <v>0</v>
      </c>
      <c r="L47" s="13">
        <v>0</v>
      </c>
      <c r="M47" s="13">
        <v>0</v>
      </c>
      <c r="N47" s="13">
        <v>0</v>
      </c>
      <c r="O47" s="13">
        <v>0</v>
      </c>
      <c r="Q47" s="13">
        <v>0</v>
      </c>
      <c r="R47" s="7"/>
    </row>
    <row r="48" spans="1:18" x14ac:dyDescent="0.2">
      <c r="A48" s="22" t="s">
        <v>105</v>
      </c>
      <c r="B48" s="22" t="s">
        <v>106</v>
      </c>
      <c r="C48" s="23" t="s">
        <v>48</v>
      </c>
      <c r="D48" s="19">
        <v>1</v>
      </c>
      <c r="E48" s="19">
        <v>1</v>
      </c>
      <c r="F48" s="19">
        <v>1</v>
      </c>
      <c r="G48" s="19">
        <v>1</v>
      </c>
      <c r="H48" s="19">
        <v>1</v>
      </c>
      <c r="I48" s="19">
        <v>1</v>
      </c>
      <c r="J48" s="19">
        <v>1</v>
      </c>
      <c r="K48" s="19">
        <v>1</v>
      </c>
      <c r="L48" s="19">
        <v>1</v>
      </c>
      <c r="M48" s="19">
        <v>1</v>
      </c>
      <c r="N48" s="19">
        <v>1</v>
      </c>
      <c r="O48" s="19">
        <v>1</v>
      </c>
      <c r="Q48" s="19">
        <v>1</v>
      </c>
      <c r="R48" s="7"/>
    </row>
    <row r="49" spans="1:18" ht="12.75" customHeight="1" outlineLevel="1" x14ac:dyDescent="0.2">
      <c r="A49" s="1"/>
      <c r="B49" s="1"/>
      <c r="C49" s="6" t="s">
        <v>49</v>
      </c>
      <c r="D49" s="12">
        <v>114</v>
      </c>
      <c r="E49" s="12">
        <v>100</v>
      </c>
      <c r="F49" s="12">
        <v>109</v>
      </c>
      <c r="G49" s="12">
        <v>266</v>
      </c>
      <c r="H49" s="12">
        <v>264</v>
      </c>
      <c r="I49" s="12">
        <v>269</v>
      </c>
      <c r="J49" s="12">
        <v>270</v>
      </c>
      <c r="K49" s="12">
        <v>137</v>
      </c>
      <c r="L49" s="12">
        <v>133</v>
      </c>
      <c r="M49" s="12">
        <v>190</v>
      </c>
      <c r="N49" s="12">
        <v>201</v>
      </c>
      <c r="O49" s="12">
        <v>210</v>
      </c>
      <c r="Q49" s="12">
        <v>2263</v>
      </c>
      <c r="R49" s="7"/>
    </row>
    <row r="50" spans="1:18" ht="12.75" customHeight="1" outlineLevel="1" x14ac:dyDescent="0.2">
      <c r="A50" s="1"/>
      <c r="B50" s="1"/>
      <c r="C50" s="6" t="s">
        <v>50</v>
      </c>
      <c r="D50" s="13">
        <v>1</v>
      </c>
      <c r="E50" s="13">
        <v>1</v>
      </c>
      <c r="F50" s="13">
        <v>1</v>
      </c>
      <c r="G50" s="13">
        <v>1</v>
      </c>
      <c r="H50" s="13">
        <v>1</v>
      </c>
      <c r="I50" s="13">
        <v>1</v>
      </c>
      <c r="J50" s="13">
        <v>1</v>
      </c>
      <c r="K50" s="13">
        <v>1</v>
      </c>
      <c r="L50" s="13">
        <v>1</v>
      </c>
      <c r="M50" s="13">
        <v>1</v>
      </c>
      <c r="N50" s="13">
        <v>1</v>
      </c>
      <c r="O50" s="13">
        <v>1</v>
      </c>
      <c r="Q50" s="13">
        <v>1</v>
      </c>
      <c r="R50" s="7"/>
    </row>
    <row r="51" spans="1:18" ht="12.75" customHeight="1" outlineLevel="1" x14ac:dyDescent="0.2">
      <c r="A51" s="1"/>
      <c r="B51" s="1"/>
      <c r="C51" s="6" t="s">
        <v>51</v>
      </c>
      <c r="D51" s="13">
        <v>0</v>
      </c>
      <c r="E51" s="13">
        <v>0</v>
      </c>
      <c r="F51" s="13">
        <v>0</v>
      </c>
      <c r="G51" s="13">
        <v>0</v>
      </c>
      <c r="H51" s="13">
        <v>0</v>
      </c>
      <c r="I51" s="13">
        <v>0</v>
      </c>
      <c r="J51" s="13">
        <v>0</v>
      </c>
      <c r="K51" s="13">
        <v>0</v>
      </c>
      <c r="L51" s="13">
        <v>0</v>
      </c>
      <c r="M51" s="13">
        <v>0</v>
      </c>
      <c r="N51" s="13">
        <v>0</v>
      </c>
      <c r="O51" s="13">
        <v>0</v>
      </c>
      <c r="Q51" s="13">
        <v>0</v>
      </c>
      <c r="R51" s="7"/>
    </row>
    <row r="52" spans="1:18" ht="12.75" customHeight="1" outlineLevel="1" x14ac:dyDescent="0.2">
      <c r="A52" s="1"/>
      <c r="B52" s="1"/>
      <c r="C52" s="6" t="s">
        <v>52</v>
      </c>
      <c r="D52" s="13">
        <v>0</v>
      </c>
      <c r="E52" s="13">
        <v>0</v>
      </c>
      <c r="F52" s="13">
        <v>0</v>
      </c>
      <c r="G52" s="13">
        <v>0</v>
      </c>
      <c r="H52" s="13">
        <v>0</v>
      </c>
      <c r="I52" s="13">
        <v>0</v>
      </c>
      <c r="J52" s="13">
        <v>0</v>
      </c>
      <c r="K52" s="13">
        <v>0</v>
      </c>
      <c r="L52" s="13">
        <v>0</v>
      </c>
      <c r="M52" s="13">
        <v>0</v>
      </c>
      <c r="N52" s="13">
        <v>0</v>
      </c>
      <c r="O52" s="13">
        <v>0</v>
      </c>
      <c r="Q52" s="13">
        <v>0</v>
      </c>
      <c r="R52" s="7"/>
    </row>
    <row r="53" spans="1:18" x14ac:dyDescent="0.2">
      <c r="A53" s="2"/>
      <c r="B53" s="2"/>
      <c r="C53" s="2"/>
      <c r="D53" s="5"/>
      <c r="E53" s="5"/>
      <c r="F53" s="5"/>
      <c r="G53" s="5"/>
      <c r="H53" s="5"/>
      <c r="I53" s="5"/>
      <c r="J53" s="5"/>
      <c r="K53" s="5"/>
      <c r="L53" s="5"/>
      <c r="M53" s="5"/>
      <c r="N53" s="5"/>
      <c r="O53" s="5"/>
    </row>
    <row r="54" spans="1:18" ht="15" x14ac:dyDescent="0.25">
      <c r="A54" s="52" t="s">
        <v>67</v>
      </c>
      <c r="B54" s="52"/>
      <c r="C54" s="52"/>
      <c r="E54" s="7"/>
      <c r="F54" s="7"/>
      <c r="G54" s="7"/>
      <c r="H54" s="7"/>
      <c r="I54" s="7"/>
      <c r="J54" s="7"/>
      <c r="K54" s="7"/>
      <c r="L54" s="7"/>
      <c r="M54" s="7"/>
      <c r="N54" s="7"/>
      <c r="O54" s="7"/>
    </row>
    <row r="55" spans="1:18" ht="12.75" customHeight="1" x14ac:dyDescent="0.2">
      <c r="A55" s="47" t="s">
        <v>68</v>
      </c>
      <c r="B55" s="47"/>
      <c r="C55" s="47"/>
    </row>
    <row r="56" spans="1:18" ht="30" customHeight="1" x14ac:dyDescent="0.2">
      <c r="A56" s="20" t="s">
        <v>2</v>
      </c>
      <c r="B56" s="20" t="s">
        <v>1</v>
      </c>
      <c r="C56" s="21"/>
      <c r="D56" s="21" t="s">
        <v>53</v>
      </c>
      <c r="E56" s="21" t="s">
        <v>54</v>
      </c>
      <c r="F56" s="21" t="s">
        <v>55</v>
      </c>
      <c r="G56" s="21" t="s">
        <v>56</v>
      </c>
      <c r="H56" s="21" t="s">
        <v>57</v>
      </c>
      <c r="I56" s="21" t="s">
        <v>58</v>
      </c>
      <c r="J56" s="21" t="s">
        <v>59</v>
      </c>
      <c r="K56" s="21" t="s">
        <v>60</v>
      </c>
      <c r="L56" s="21" t="s">
        <v>61</v>
      </c>
      <c r="M56" s="21" t="s">
        <v>62</v>
      </c>
      <c r="N56" s="21" t="s">
        <v>63</v>
      </c>
      <c r="O56" s="21" t="s">
        <v>64</v>
      </c>
      <c r="Q56" s="21" t="s">
        <v>82</v>
      </c>
    </row>
    <row r="57" spans="1:18" ht="24" customHeight="1" x14ac:dyDescent="0.2">
      <c r="A57" s="48" t="s">
        <v>84</v>
      </c>
      <c r="B57" s="48"/>
      <c r="C57" s="17" t="s">
        <v>48</v>
      </c>
      <c r="D57" s="18">
        <f>AVERAGE(D62,D67)</f>
        <v>1</v>
      </c>
      <c r="E57" s="18">
        <f>AVERAGE(E62,E67)</f>
        <v>1</v>
      </c>
      <c r="F57" s="18">
        <f>AVERAGE(F62,F67)</f>
        <v>1</v>
      </c>
      <c r="G57" s="18">
        <f>AVERAGE(G62,G67)</f>
        <v>1</v>
      </c>
      <c r="H57" s="18">
        <f>AVERAGE(H62,H67)</f>
        <v>1</v>
      </c>
      <c r="I57" s="18">
        <f>AVERAGE(I62,I67)</f>
        <v>1</v>
      </c>
      <c r="J57" s="18">
        <f>AVERAGE(J62,J67)</f>
        <v>1</v>
      </c>
      <c r="K57" s="18">
        <f>AVERAGE(K62,K67)</f>
        <v>1</v>
      </c>
      <c r="L57" s="18">
        <f>AVERAGE(L62,L67)</f>
        <v>1</v>
      </c>
      <c r="M57" s="18">
        <f>AVERAGE(M62,M67)</f>
        <v>1</v>
      </c>
      <c r="N57" s="18">
        <f>AVERAGE(N62,N67)</f>
        <v>1</v>
      </c>
      <c r="O57" s="18">
        <f>AVERAGE(O62,O67)</f>
        <v>1</v>
      </c>
      <c r="P57" s="28"/>
      <c r="Q57" s="24">
        <f>AVERAGE(Q62,Q67)</f>
        <v>1</v>
      </c>
    </row>
    <row r="58" spans="1:18" ht="12.75" customHeight="1" outlineLevel="1" x14ac:dyDescent="0.2">
      <c r="A58" s="1"/>
      <c r="B58" s="1"/>
      <c r="C58" s="6" t="s">
        <v>49</v>
      </c>
      <c r="D58" s="12">
        <f>D63+D68</f>
        <v>76</v>
      </c>
      <c r="E58" s="12">
        <f>E63+E68</f>
        <v>68</v>
      </c>
      <c r="F58" s="12">
        <f>F63+F68</f>
        <v>77</v>
      </c>
      <c r="G58" s="12">
        <f>G63+G68</f>
        <v>98</v>
      </c>
      <c r="H58" s="12">
        <f>H63+H68</f>
        <v>74</v>
      </c>
      <c r="I58" s="12">
        <f>I63+I68</f>
        <v>111</v>
      </c>
      <c r="J58" s="12">
        <f>J63+J68</f>
        <v>93</v>
      </c>
      <c r="K58" s="12">
        <f>K63+K68</f>
        <v>84</v>
      </c>
      <c r="L58" s="12">
        <f>L63+L68</f>
        <v>66</v>
      </c>
      <c r="M58" s="12">
        <f>M63+M68</f>
        <v>120</v>
      </c>
      <c r="N58" s="12">
        <f>N63+N68</f>
        <v>120</v>
      </c>
      <c r="O58" s="12">
        <f>O63+O68</f>
        <v>128</v>
      </c>
      <c r="Q58" s="12">
        <f>Q63+Q68</f>
        <v>1115</v>
      </c>
      <c r="R58" s="7"/>
    </row>
    <row r="59" spans="1:18" ht="12.75" customHeight="1" outlineLevel="1" x14ac:dyDescent="0.2">
      <c r="A59" s="1"/>
      <c r="B59" s="1"/>
      <c r="C59" s="6" t="s">
        <v>50</v>
      </c>
      <c r="D59" s="13">
        <f>AVERAGE(D64,D69)</f>
        <v>1</v>
      </c>
      <c r="E59" s="13">
        <f>AVERAGE(E64,E69)</f>
        <v>1</v>
      </c>
      <c r="F59" s="13">
        <f>AVERAGE(F64,F69)</f>
        <v>1</v>
      </c>
      <c r="G59" s="13">
        <f>AVERAGE(G64,G69)</f>
        <v>1</v>
      </c>
      <c r="H59" s="13">
        <f>AVERAGE(H64,H69)</f>
        <v>1</v>
      </c>
      <c r="I59" s="13">
        <f>AVERAGE(I64,I69)</f>
        <v>1</v>
      </c>
      <c r="J59" s="13">
        <f>AVERAGE(J64,J69)</f>
        <v>1</v>
      </c>
      <c r="K59" s="13">
        <f>AVERAGE(K64,K69)</f>
        <v>1</v>
      </c>
      <c r="L59" s="13">
        <f>AVERAGE(L64,L69)</f>
        <v>1</v>
      </c>
      <c r="M59" s="13">
        <f>AVERAGE(M64,M69)</f>
        <v>1</v>
      </c>
      <c r="N59" s="13">
        <f>AVERAGE(N64,N69)</f>
        <v>1</v>
      </c>
      <c r="O59" s="13">
        <f>AVERAGE(O64,O69)</f>
        <v>1</v>
      </c>
      <c r="Q59" s="13">
        <f>AVERAGE(Q64,Q69)</f>
        <v>1</v>
      </c>
      <c r="R59" s="7"/>
    </row>
    <row r="60" spans="1:18" ht="12.75" customHeight="1" outlineLevel="1" x14ac:dyDescent="0.2">
      <c r="A60" s="1"/>
      <c r="B60" s="1"/>
      <c r="C60" s="6" t="s">
        <v>51</v>
      </c>
      <c r="D60" s="13">
        <f>AVERAGE(D65,D70)</f>
        <v>0</v>
      </c>
      <c r="E60" s="13">
        <f>AVERAGE(E65,E70)</f>
        <v>0</v>
      </c>
      <c r="F60" s="13">
        <f>AVERAGE(F65,F70)</f>
        <v>0</v>
      </c>
      <c r="G60" s="13">
        <f>AVERAGE(G65,G70)</f>
        <v>0</v>
      </c>
      <c r="H60" s="13">
        <f>AVERAGE(H65,H70)</f>
        <v>0</v>
      </c>
      <c r="I60" s="13">
        <f>AVERAGE(I65,I70)</f>
        <v>0</v>
      </c>
      <c r="J60" s="13">
        <f>AVERAGE(J65,J70)</f>
        <v>0</v>
      </c>
      <c r="K60" s="13">
        <f>AVERAGE(K65,K70)</f>
        <v>0</v>
      </c>
      <c r="L60" s="13">
        <f>AVERAGE(L65,L70)</f>
        <v>0</v>
      </c>
      <c r="M60" s="13">
        <f>AVERAGE(M65,M70)</f>
        <v>0</v>
      </c>
      <c r="N60" s="13">
        <f>AVERAGE(N65,N70)</f>
        <v>0</v>
      </c>
      <c r="O60" s="13">
        <f>AVERAGE(O65,O70)</f>
        <v>0</v>
      </c>
      <c r="Q60" s="13">
        <f>AVERAGE(Q65,Q70)</f>
        <v>0</v>
      </c>
      <c r="R60" s="7"/>
    </row>
    <row r="61" spans="1:18" ht="12.75" customHeight="1" outlineLevel="1" x14ac:dyDescent="0.2">
      <c r="A61" s="1"/>
      <c r="B61" s="1"/>
      <c r="C61" s="6" t="s">
        <v>52</v>
      </c>
      <c r="D61" s="13">
        <f>AVERAGE(D66,D71)</f>
        <v>0</v>
      </c>
      <c r="E61" s="13">
        <f>AVERAGE(E66,E71)</f>
        <v>0</v>
      </c>
      <c r="F61" s="13">
        <f>AVERAGE(F66,F71)</f>
        <v>0</v>
      </c>
      <c r="G61" s="13">
        <f>AVERAGE(G66,G71)</f>
        <v>0</v>
      </c>
      <c r="H61" s="13">
        <f>AVERAGE(H66,H71)</f>
        <v>0</v>
      </c>
      <c r="I61" s="13">
        <f>AVERAGE(I66,I71)</f>
        <v>0</v>
      </c>
      <c r="J61" s="13">
        <f>AVERAGE(J66,J71)</f>
        <v>0</v>
      </c>
      <c r="K61" s="13">
        <f>AVERAGE(K66,K71)</f>
        <v>0</v>
      </c>
      <c r="L61" s="13">
        <f>AVERAGE(L66,L71)</f>
        <v>0</v>
      </c>
      <c r="M61" s="13">
        <f>AVERAGE(M66,M71)</f>
        <v>0</v>
      </c>
      <c r="N61" s="13">
        <f>AVERAGE(N66,N71)</f>
        <v>0</v>
      </c>
      <c r="O61" s="13">
        <f>AVERAGE(O66,O71)</f>
        <v>0</v>
      </c>
      <c r="Q61" s="13">
        <f>AVERAGE(Q66,Q71)</f>
        <v>0</v>
      </c>
      <c r="R61" s="7"/>
    </row>
    <row r="62" spans="1:18" x14ac:dyDescent="0.2">
      <c r="A62" s="22" t="s">
        <v>107</v>
      </c>
      <c r="B62" s="22" t="s">
        <v>108</v>
      </c>
      <c r="C62" s="23" t="s">
        <v>48</v>
      </c>
      <c r="D62" s="19">
        <v>1</v>
      </c>
      <c r="E62" s="19">
        <v>1</v>
      </c>
      <c r="F62" s="19">
        <v>1</v>
      </c>
      <c r="G62" s="19">
        <v>1</v>
      </c>
      <c r="H62" s="19">
        <v>1</v>
      </c>
      <c r="I62" s="19">
        <v>1</v>
      </c>
      <c r="J62" s="19">
        <v>1</v>
      </c>
      <c r="K62" s="19">
        <v>1</v>
      </c>
      <c r="L62" s="19">
        <v>1</v>
      </c>
      <c r="M62" s="19">
        <v>1</v>
      </c>
      <c r="N62" s="19">
        <v>1</v>
      </c>
      <c r="O62" s="19">
        <v>1</v>
      </c>
      <c r="Q62" s="19">
        <v>1</v>
      </c>
    </row>
    <row r="63" spans="1:18" ht="12.75" customHeight="1" outlineLevel="1" x14ac:dyDescent="0.2">
      <c r="A63" s="1"/>
      <c r="B63" s="1"/>
      <c r="C63" s="6" t="s">
        <v>49</v>
      </c>
      <c r="D63" s="12">
        <v>46</v>
      </c>
      <c r="E63" s="12">
        <v>40</v>
      </c>
      <c r="F63" s="12">
        <v>46</v>
      </c>
      <c r="G63" s="12">
        <v>50</v>
      </c>
      <c r="H63" s="12">
        <v>48</v>
      </c>
      <c r="I63" s="12">
        <v>58</v>
      </c>
      <c r="J63" s="12">
        <v>62</v>
      </c>
      <c r="K63" s="12">
        <v>60</v>
      </c>
      <c r="L63" s="12">
        <v>52</v>
      </c>
      <c r="M63" s="12">
        <v>58</v>
      </c>
      <c r="N63" s="12">
        <v>60</v>
      </c>
      <c r="O63" s="12">
        <v>66</v>
      </c>
      <c r="Q63" s="12">
        <v>646</v>
      </c>
    </row>
    <row r="64" spans="1:18" ht="12.75" customHeight="1" outlineLevel="1" x14ac:dyDescent="0.2">
      <c r="A64" s="1"/>
      <c r="B64" s="1"/>
      <c r="C64" s="6" t="s">
        <v>50</v>
      </c>
      <c r="D64" s="13">
        <v>1</v>
      </c>
      <c r="E64" s="13">
        <v>1</v>
      </c>
      <c r="F64" s="13">
        <v>1</v>
      </c>
      <c r="G64" s="13">
        <v>1</v>
      </c>
      <c r="H64" s="13">
        <v>1</v>
      </c>
      <c r="I64" s="13">
        <v>1</v>
      </c>
      <c r="J64" s="13">
        <v>1</v>
      </c>
      <c r="K64" s="13">
        <v>1</v>
      </c>
      <c r="L64" s="13">
        <v>1</v>
      </c>
      <c r="M64" s="13">
        <v>1</v>
      </c>
      <c r="N64" s="13">
        <v>1</v>
      </c>
      <c r="O64" s="13">
        <v>1</v>
      </c>
      <c r="Q64" s="13">
        <v>1</v>
      </c>
    </row>
    <row r="65" spans="1:17" ht="12.75" customHeight="1" outlineLevel="1" x14ac:dyDescent="0.2">
      <c r="A65" s="1"/>
      <c r="B65" s="1"/>
      <c r="C65" s="6" t="s">
        <v>51</v>
      </c>
      <c r="D65" s="13">
        <v>0</v>
      </c>
      <c r="E65" s="13">
        <v>0</v>
      </c>
      <c r="F65" s="13">
        <v>0</v>
      </c>
      <c r="G65" s="13">
        <v>0</v>
      </c>
      <c r="H65" s="13">
        <v>0</v>
      </c>
      <c r="I65" s="13">
        <v>0</v>
      </c>
      <c r="J65" s="13">
        <v>0</v>
      </c>
      <c r="K65" s="13">
        <v>0</v>
      </c>
      <c r="L65" s="13">
        <v>0</v>
      </c>
      <c r="M65" s="13">
        <v>0</v>
      </c>
      <c r="N65" s="13">
        <v>0</v>
      </c>
      <c r="O65" s="13">
        <v>0</v>
      </c>
      <c r="Q65" s="13">
        <v>0</v>
      </c>
    </row>
    <row r="66" spans="1:17" ht="12.75" customHeight="1" outlineLevel="1" x14ac:dyDescent="0.2">
      <c r="A66" s="1"/>
      <c r="B66" s="1"/>
      <c r="C66" s="6" t="s">
        <v>52</v>
      </c>
      <c r="D66" s="13">
        <v>0</v>
      </c>
      <c r="E66" s="13">
        <v>0</v>
      </c>
      <c r="F66" s="13">
        <v>0</v>
      </c>
      <c r="G66" s="13">
        <v>0</v>
      </c>
      <c r="H66" s="13">
        <v>0</v>
      </c>
      <c r="I66" s="13">
        <v>0</v>
      </c>
      <c r="J66" s="13">
        <v>0</v>
      </c>
      <c r="K66" s="13">
        <v>0</v>
      </c>
      <c r="L66" s="13">
        <v>0</v>
      </c>
      <c r="M66" s="13">
        <v>0</v>
      </c>
      <c r="N66" s="13">
        <v>0</v>
      </c>
      <c r="O66" s="13">
        <v>0</v>
      </c>
      <c r="Q66" s="13">
        <v>0</v>
      </c>
    </row>
    <row r="67" spans="1:17" x14ac:dyDescent="0.2">
      <c r="A67" s="22" t="s">
        <v>109</v>
      </c>
      <c r="B67" s="22" t="s">
        <v>110</v>
      </c>
      <c r="C67" s="23" t="s">
        <v>48</v>
      </c>
      <c r="D67" s="19">
        <v>1</v>
      </c>
      <c r="E67" s="19">
        <v>1</v>
      </c>
      <c r="F67" s="19">
        <v>1</v>
      </c>
      <c r="G67" s="19">
        <v>1</v>
      </c>
      <c r="H67" s="19">
        <v>1</v>
      </c>
      <c r="I67" s="19">
        <v>1</v>
      </c>
      <c r="J67" s="19">
        <v>1</v>
      </c>
      <c r="K67" s="19">
        <v>1</v>
      </c>
      <c r="L67" s="19">
        <v>1</v>
      </c>
      <c r="M67" s="19">
        <v>1</v>
      </c>
      <c r="N67" s="19">
        <v>1</v>
      </c>
      <c r="O67" s="19">
        <v>1</v>
      </c>
      <c r="Q67" s="19">
        <v>1</v>
      </c>
    </row>
    <row r="68" spans="1:17" ht="12.75" customHeight="1" outlineLevel="1" x14ac:dyDescent="0.2">
      <c r="A68" s="1"/>
      <c r="B68" s="1"/>
      <c r="C68" s="6" t="s">
        <v>49</v>
      </c>
      <c r="D68" s="12">
        <v>30</v>
      </c>
      <c r="E68" s="12">
        <v>28</v>
      </c>
      <c r="F68" s="12">
        <v>31</v>
      </c>
      <c r="G68" s="12">
        <v>48</v>
      </c>
      <c r="H68" s="12">
        <v>26</v>
      </c>
      <c r="I68" s="12">
        <v>53</v>
      </c>
      <c r="J68" s="12">
        <v>31</v>
      </c>
      <c r="K68" s="12">
        <v>24</v>
      </c>
      <c r="L68" s="12">
        <v>14</v>
      </c>
      <c r="M68" s="12">
        <v>62</v>
      </c>
      <c r="N68" s="12">
        <v>60</v>
      </c>
      <c r="O68" s="12">
        <v>62</v>
      </c>
      <c r="Q68" s="12">
        <v>469</v>
      </c>
    </row>
    <row r="69" spans="1:17" ht="12.75" customHeight="1" outlineLevel="1" x14ac:dyDescent="0.2">
      <c r="A69" s="1"/>
      <c r="B69" s="1"/>
      <c r="C69" s="6" t="s">
        <v>50</v>
      </c>
      <c r="D69" s="13">
        <v>1</v>
      </c>
      <c r="E69" s="13">
        <v>1</v>
      </c>
      <c r="F69" s="13">
        <v>1</v>
      </c>
      <c r="G69" s="13">
        <v>1</v>
      </c>
      <c r="H69" s="13">
        <v>1</v>
      </c>
      <c r="I69" s="13">
        <v>1</v>
      </c>
      <c r="J69" s="13">
        <v>1</v>
      </c>
      <c r="K69" s="13">
        <v>1</v>
      </c>
      <c r="L69" s="13">
        <v>1</v>
      </c>
      <c r="M69" s="13">
        <v>1</v>
      </c>
      <c r="N69" s="13">
        <v>1</v>
      </c>
      <c r="O69" s="13">
        <v>1</v>
      </c>
      <c r="Q69" s="13">
        <v>1</v>
      </c>
    </row>
    <row r="70" spans="1:17" ht="12.75" customHeight="1" outlineLevel="1" x14ac:dyDescent="0.2">
      <c r="A70" s="1"/>
      <c r="B70" s="1"/>
      <c r="C70" s="6" t="s">
        <v>51</v>
      </c>
      <c r="D70" s="13">
        <v>0</v>
      </c>
      <c r="E70" s="13">
        <v>0</v>
      </c>
      <c r="F70" s="13">
        <v>0</v>
      </c>
      <c r="G70" s="13">
        <v>0</v>
      </c>
      <c r="H70" s="13">
        <v>0</v>
      </c>
      <c r="I70" s="13">
        <v>0</v>
      </c>
      <c r="J70" s="13">
        <v>0</v>
      </c>
      <c r="K70" s="13">
        <v>0</v>
      </c>
      <c r="L70" s="13">
        <v>0</v>
      </c>
      <c r="M70" s="13">
        <v>0</v>
      </c>
      <c r="N70" s="13">
        <v>0</v>
      </c>
      <c r="O70" s="13">
        <v>0</v>
      </c>
      <c r="Q70" s="13">
        <v>0</v>
      </c>
    </row>
    <row r="71" spans="1:17" ht="12.75" customHeight="1" outlineLevel="1" x14ac:dyDescent="0.2">
      <c r="A71" s="1"/>
      <c r="B71" s="1"/>
      <c r="C71" s="6" t="s">
        <v>52</v>
      </c>
      <c r="D71" s="13">
        <v>0</v>
      </c>
      <c r="E71" s="13">
        <v>0</v>
      </c>
      <c r="F71" s="13">
        <v>0</v>
      </c>
      <c r="G71" s="13">
        <v>0</v>
      </c>
      <c r="H71" s="13">
        <v>0</v>
      </c>
      <c r="I71" s="13">
        <v>0</v>
      </c>
      <c r="J71" s="13">
        <v>0</v>
      </c>
      <c r="K71" s="13">
        <v>0</v>
      </c>
      <c r="L71" s="13">
        <v>0</v>
      </c>
      <c r="M71" s="13">
        <v>0</v>
      </c>
      <c r="N71" s="13">
        <v>0</v>
      </c>
      <c r="O71" s="13">
        <v>0</v>
      </c>
      <c r="Q71" s="13">
        <v>0</v>
      </c>
    </row>
    <row r="72" spans="1:17" ht="24" customHeight="1" x14ac:dyDescent="0.2">
      <c r="A72" s="48" t="s">
        <v>85</v>
      </c>
      <c r="B72" s="48"/>
      <c r="C72" s="17" t="s">
        <v>48</v>
      </c>
      <c r="D72" s="18">
        <f>AVERAGE(D77)</f>
        <v>1</v>
      </c>
      <c r="E72" s="18">
        <f>AVERAGE(E77)</f>
        <v>1</v>
      </c>
      <c r="F72" s="18">
        <f>AVERAGE(F77)</f>
        <v>1</v>
      </c>
      <c r="G72" s="18">
        <f>AVERAGE(G77)</f>
        <v>1</v>
      </c>
      <c r="H72" s="18" t="s">
        <v>114</v>
      </c>
      <c r="I72" s="18" t="s">
        <v>114</v>
      </c>
      <c r="J72" s="18" t="s">
        <v>114</v>
      </c>
      <c r="K72" s="18" t="s">
        <v>114</v>
      </c>
      <c r="L72" s="18" t="s">
        <v>114</v>
      </c>
      <c r="M72" s="18" t="s">
        <v>114</v>
      </c>
      <c r="N72" s="18">
        <f>AVERAGE(N77)</f>
        <v>1</v>
      </c>
      <c r="O72" s="18">
        <f>AVERAGE(O77)</f>
        <v>1</v>
      </c>
      <c r="P72" s="28"/>
      <c r="Q72" s="24">
        <f>AVERAGE(Q77)</f>
        <v>1</v>
      </c>
    </row>
    <row r="73" spans="1:17" ht="12.75" customHeight="1" outlineLevel="1" x14ac:dyDescent="0.2">
      <c r="A73" s="1"/>
      <c r="B73" s="1"/>
      <c r="C73" s="6" t="s">
        <v>49</v>
      </c>
      <c r="D73" s="12">
        <f>D78</f>
        <v>10</v>
      </c>
      <c r="E73" s="12">
        <f>E78</f>
        <v>8</v>
      </c>
      <c r="F73" s="12">
        <f>F78</f>
        <v>8</v>
      </c>
      <c r="G73" s="12">
        <f>G78</f>
        <v>8</v>
      </c>
      <c r="H73" s="12">
        <f>H78</f>
        <v>0</v>
      </c>
      <c r="I73" s="12">
        <f>I78</f>
        <v>0</v>
      </c>
      <c r="J73" s="12">
        <f>J78</f>
        <v>0</v>
      </c>
      <c r="K73" s="12">
        <f>K78</f>
        <v>0</v>
      </c>
      <c r="L73" s="12">
        <f>L78</f>
        <v>0</v>
      </c>
      <c r="M73" s="12">
        <f>M78</f>
        <v>0</v>
      </c>
      <c r="N73" s="12">
        <f>N78</f>
        <v>8</v>
      </c>
      <c r="O73" s="12">
        <f>O78</f>
        <v>8</v>
      </c>
      <c r="Q73" s="12">
        <f>Q78</f>
        <v>50</v>
      </c>
    </row>
    <row r="74" spans="1:17" ht="12.75" customHeight="1" outlineLevel="1" x14ac:dyDescent="0.2">
      <c r="A74" s="1"/>
      <c r="B74" s="1"/>
      <c r="C74" s="6" t="s">
        <v>50</v>
      </c>
      <c r="D74" s="13">
        <f>AVERAGE(D79)</f>
        <v>1</v>
      </c>
      <c r="E74" s="13">
        <f>AVERAGE(E79)</f>
        <v>1</v>
      </c>
      <c r="F74" s="13">
        <f>AVERAGE(F79)</f>
        <v>1</v>
      </c>
      <c r="G74" s="13">
        <f>AVERAGE(G79)</f>
        <v>1</v>
      </c>
      <c r="H74" s="13" t="s">
        <v>114</v>
      </c>
      <c r="I74" s="13" t="s">
        <v>114</v>
      </c>
      <c r="J74" s="13" t="s">
        <v>114</v>
      </c>
      <c r="K74" s="13" t="s">
        <v>114</v>
      </c>
      <c r="L74" s="13" t="s">
        <v>114</v>
      </c>
      <c r="M74" s="13" t="s">
        <v>114</v>
      </c>
      <c r="N74" s="13">
        <f>AVERAGE(N79)</f>
        <v>1</v>
      </c>
      <c r="O74" s="13">
        <f>AVERAGE(O79)</f>
        <v>1</v>
      </c>
      <c r="Q74" s="13">
        <f>AVERAGE(Q79)</f>
        <v>1</v>
      </c>
    </row>
    <row r="75" spans="1:17" ht="12.75" customHeight="1" outlineLevel="1" x14ac:dyDescent="0.2">
      <c r="A75" s="1"/>
      <c r="B75" s="1"/>
      <c r="C75" s="6" t="s">
        <v>51</v>
      </c>
      <c r="D75" s="13">
        <f>AVERAGE(D80)</f>
        <v>0</v>
      </c>
      <c r="E75" s="13">
        <f>AVERAGE(E80)</f>
        <v>0</v>
      </c>
      <c r="F75" s="13">
        <f>AVERAGE(F80)</f>
        <v>0</v>
      </c>
      <c r="G75" s="13">
        <f>AVERAGE(G80)</f>
        <v>0</v>
      </c>
      <c r="H75" s="13" t="s">
        <v>114</v>
      </c>
      <c r="I75" s="13" t="s">
        <v>114</v>
      </c>
      <c r="J75" s="13" t="s">
        <v>114</v>
      </c>
      <c r="K75" s="13" t="s">
        <v>114</v>
      </c>
      <c r="L75" s="13" t="s">
        <v>114</v>
      </c>
      <c r="M75" s="13" t="s">
        <v>114</v>
      </c>
      <c r="N75" s="13">
        <f>AVERAGE(N80)</f>
        <v>0</v>
      </c>
      <c r="O75" s="13">
        <f>AVERAGE(O80)</f>
        <v>0</v>
      </c>
      <c r="Q75" s="13">
        <f>AVERAGE(Q80)</f>
        <v>0</v>
      </c>
    </row>
    <row r="76" spans="1:17" ht="12.75" customHeight="1" outlineLevel="1" x14ac:dyDescent="0.2">
      <c r="A76" s="1"/>
      <c r="B76" s="1"/>
      <c r="C76" s="6" t="s">
        <v>52</v>
      </c>
      <c r="D76" s="13">
        <f>AVERAGE(D81)</f>
        <v>0</v>
      </c>
      <c r="E76" s="13">
        <f>AVERAGE(E81)</f>
        <v>0</v>
      </c>
      <c r="F76" s="13">
        <f>AVERAGE(F81)</f>
        <v>0</v>
      </c>
      <c r="G76" s="13">
        <f>AVERAGE(G81)</f>
        <v>0</v>
      </c>
      <c r="H76" s="13" t="s">
        <v>114</v>
      </c>
      <c r="I76" s="13" t="s">
        <v>114</v>
      </c>
      <c r="J76" s="13" t="s">
        <v>114</v>
      </c>
      <c r="K76" s="13" t="s">
        <v>114</v>
      </c>
      <c r="L76" s="13" t="s">
        <v>114</v>
      </c>
      <c r="M76" s="13" t="s">
        <v>114</v>
      </c>
      <c r="N76" s="13">
        <f>AVERAGE(N81)</f>
        <v>0</v>
      </c>
      <c r="O76" s="13">
        <f>AVERAGE(O81)</f>
        <v>0</v>
      </c>
      <c r="Q76" s="13">
        <f>AVERAGE(Q81)</f>
        <v>0</v>
      </c>
    </row>
    <row r="77" spans="1:17" x14ac:dyDescent="0.2">
      <c r="A77" s="22" t="s">
        <v>111</v>
      </c>
      <c r="B77" s="22" t="s">
        <v>112</v>
      </c>
      <c r="C77" s="23" t="s">
        <v>48</v>
      </c>
      <c r="D77" s="19">
        <v>1</v>
      </c>
      <c r="E77" s="19">
        <v>1</v>
      </c>
      <c r="F77" s="19">
        <v>1</v>
      </c>
      <c r="G77" s="19">
        <v>1</v>
      </c>
      <c r="H77" s="19" t="s">
        <v>114</v>
      </c>
      <c r="I77" s="19" t="s">
        <v>114</v>
      </c>
      <c r="J77" s="19" t="s">
        <v>114</v>
      </c>
      <c r="K77" s="19" t="s">
        <v>114</v>
      </c>
      <c r="L77" s="19" t="s">
        <v>114</v>
      </c>
      <c r="M77" s="19" t="s">
        <v>114</v>
      </c>
      <c r="N77" s="19">
        <v>1</v>
      </c>
      <c r="O77" s="19">
        <v>1</v>
      </c>
      <c r="Q77" s="19">
        <v>1</v>
      </c>
    </row>
    <row r="78" spans="1:17" ht="12.75" customHeight="1" outlineLevel="1" x14ac:dyDescent="0.2">
      <c r="A78" s="1"/>
      <c r="B78" s="1"/>
      <c r="C78" s="6" t="s">
        <v>49</v>
      </c>
      <c r="D78" s="12">
        <v>10</v>
      </c>
      <c r="E78" s="12">
        <v>8</v>
      </c>
      <c r="F78" s="12">
        <v>8</v>
      </c>
      <c r="G78" s="12">
        <v>8</v>
      </c>
      <c r="H78" s="12">
        <v>0</v>
      </c>
      <c r="I78" s="12">
        <v>0</v>
      </c>
      <c r="J78" s="12">
        <v>0</v>
      </c>
      <c r="K78" s="12">
        <v>0</v>
      </c>
      <c r="L78" s="12">
        <v>0</v>
      </c>
      <c r="M78" s="12">
        <v>0</v>
      </c>
      <c r="N78" s="12">
        <v>8</v>
      </c>
      <c r="O78" s="12">
        <v>8</v>
      </c>
      <c r="Q78" s="12">
        <v>50</v>
      </c>
    </row>
    <row r="79" spans="1:17" ht="12.75" customHeight="1" outlineLevel="1" x14ac:dyDescent="0.2">
      <c r="A79" s="1"/>
      <c r="B79" s="1"/>
      <c r="C79" s="6" t="s">
        <v>50</v>
      </c>
      <c r="D79" s="13">
        <v>1</v>
      </c>
      <c r="E79" s="13">
        <v>1</v>
      </c>
      <c r="F79" s="13">
        <v>1</v>
      </c>
      <c r="G79" s="13">
        <v>1</v>
      </c>
      <c r="H79" s="13" t="s">
        <v>114</v>
      </c>
      <c r="I79" s="13" t="s">
        <v>114</v>
      </c>
      <c r="J79" s="13" t="s">
        <v>114</v>
      </c>
      <c r="K79" s="13" t="s">
        <v>114</v>
      </c>
      <c r="L79" s="13" t="s">
        <v>114</v>
      </c>
      <c r="M79" s="13" t="s">
        <v>114</v>
      </c>
      <c r="N79" s="13">
        <v>1</v>
      </c>
      <c r="O79" s="13">
        <v>1</v>
      </c>
      <c r="Q79" s="13">
        <v>1</v>
      </c>
    </row>
    <row r="80" spans="1:17" ht="12.75" customHeight="1" outlineLevel="1" x14ac:dyDescent="0.2">
      <c r="A80" s="1"/>
      <c r="B80" s="1"/>
      <c r="C80" s="6" t="s">
        <v>51</v>
      </c>
      <c r="D80" s="13">
        <v>0</v>
      </c>
      <c r="E80" s="13">
        <v>0</v>
      </c>
      <c r="F80" s="13">
        <v>0</v>
      </c>
      <c r="G80" s="13">
        <v>0</v>
      </c>
      <c r="H80" s="13" t="s">
        <v>114</v>
      </c>
      <c r="I80" s="13" t="s">
        <v>114</v>
      </c>
      <c r="J80" s="13" t="s">
        <v>114</v>
      </c>
      <c r="K80" s="13" t="s">
        <v>114</v>
      </c>
      <c r="L80" s="13" t="s">
        <v>114</v>
      </c>
      <c r="M80" s="13" t="s">
        <v>114</v>
      </c>
      <c r="N80" s="13">
        <v>0</v>
      </c>
      <c r="O80" s="13">
        <v>0</v>
      </c>
      <c r="Q80" s="13">
        <v>0</v>
      </c>
    </row>
    <row r="81" spans="1:17" ht="12.75" customHeight="1" outlineLevel="1" x14ac:dyDescent="0.2">
      <c r="A81" s="1"/>
      <c r="B81" s="1"/>
      <c r="C81" s="6" t="s">
        <v>52</v>
      </c>
      <c r="D81" s="13">
        <v>0</v>
      </c>
      <c r="E81" s="13">
        <v>0</v>
      </c>
      <c r="F81" s="13">
        <v>0</v>
      </c>
      <c r="G81" s="13">
        <v>0</v>
      </c>
      <c r="H81" s="13" t="s">
        <v>114</v>
      </c>
      <c r="I81" s="13" t="s">
        <v>114</v>
      </c>
      <c r="J81" s="13" t="s">
        <v>114</v>
      </c>
      <c r="K81" s="13" t="s">
        <v>114</v>
      </c>
      <c r="L81" s="13" t="s">
        <v>114</v>
      </c>
      <c r="M81" s="13" t="s">
        <v>114</v>
      </c>
      <c r="N81" s="13">
        <v>0</v>
      </c>
      <c r="O81" s="13">
        <v>0</v>
      </c>
      <c r="Q81" s="13">
        <v>0</v>
      </c>
    </row>
    <row r="83" spans="1:17" x14ac:dyDescent="0.2">
      <c r="A83" s="49" t="s">
        <v>65</v>
      </c>
      <c r="B83" s="49"/>
      <c r="C83" s="49"/>
    </row>
    <row r="84" spans="1:17" x14ac:dyDescent="0.2">
      <c r="A84" t="s">
        <v>81</v>
      </c>
    </row>
  </sheetData>
  <mergeCells count="10">
    <mergeCell ref="A55:C55"/>
    <mergeCell ref="A57:B57"/>
    <mergeCell ref="A83:C83"/>
    <mergeCell ref="A1:C1"/>
    <mergeCell ref="A3:C3"/>
    <mergeCell ref="A5:C5"/>
    <mergeCell ref="A6:C6"/>
    <mergeCell ref="A54:C54"/>
    <mergeCell ref="A8:B8"/>
    <mergeCell ref="A72:B7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90"/>
  <sheetViews>
    <sheetView showGridLines="0" zoomScale="85" zoomScaleNormal="85" workbookViewId="0">
      <pane ySplit="4" topLeftCell="A8" activePane="bottomLeft" state="frozen"/>
      <selection activeCell="C8" sqref="C8"/>
      <selection pane="bottomLeft" activeCell="T123" sqref="T123"/>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50" t="str">
        <f>Operación!A1</f>
        <v>ESTADÍSTICA POR EMPRESA / AIR CARRIER STATISTICS</v>
      </c>
      <c r="B1" s="50"/>
      <c r="C1" s="50"/>
      <c r="D1" s="50"/>
      <c r="E1" s="50"/>
      <c r="F1" s="50"/>
      <c r="G1" s="50"/>
      <c r="M1" s="14"/>
      <c r="S1" s="14">
        <v>2018</v>
      </c>
    </row>
    <row r="2" spans="1:22" x14ac:dyDescent="0.2">
      <c r="A2" s="53" t="str">
        <f>Operación!A2</f>
        <v>ÍNDICE DE OPERACIONES / OPERATION INDEX</v>
      </c>
      <c r="B2" s="53"/>
      <c r="C2" s="53"/>
      <c r="D2" s="53"/>
      <c r="E2" s="53"/>
      <c r="F2" s="53"/>
      <c r="G2" s="53"/>
    </row>
    <row r="3" spans="1:22" ht="15" x14ac:dyDescent="0.25">
      <c r="A3" s="51" t="str">
        <f>Operación!A3</f>
        <v>AEROPUERTO DE MERIDA</v>
      </c>
      <c r="B3" s="51"/>
      <c r="C3" s="51"/>
      <c r="D3" s="51"/>
      <c r="E3" s="51"/>
      <c r="F3" s="51"/>
      <c r="G3" s="51"/>
    </row>
    <row r="5" spans="1:22" ht="38.25" x14ac:dyDescent="0.2">
      <c r="A5" s="33" t="s">
        <v>70</v>
      </c>
      <c r="B5" s="21" t="s">
        <v>53</v>
      </c>
      <c r="C5" s="21" t="s">
        <v>54</v>
      </c>
      <c r="D5" s="21" t="s">
        <v>55</v>
      </c>
      <c r="E5" s="21" t="s">
        <v>56</v>
      </c>
      <c r="F5" s="21" t="s">
        <v>57</v>
      </c>
      <c r="G5" s="21" t="s">
        <v>58</v>
      </c>
      <c r="H5" s="21" t="s">
        <v>59</v>
      </c>
      <c r="I5" s="21" t="s">
        <v>60</v>
      </c>
      <c r="J5" s="21" t="s">
        <v>61</v>
      </c>
      <c r="K5" s="21" t="s">
        <v>62</v>
      </c>
      <c r="L5" s="21" t="s">
        <v>63</v>
      </c>
      <c r="M5" s="21" t="s">
        <v>64</v>
      </c>
      <c r="T5" s="31" t="s">
        <v>5</v>
      </c>
      <c r="U5" s="30" t="s">
        <v>88</v>
      </c>
      <c r="V5" s="30" t="s">
        <v>72</v>
      </c>
    </row>
    <row r="6" spans="1:22" x14ac:dyDescent="0.2">
      <c r="A6" s="8" t="s">
        <v>3</v>
      </c>
      <c r="B6" s="29">
        <f>Operación!D8</f>
        <v>1</v>
      </c>
      <c r="C6" s="29">
        <f>Operación!E8</f>
        <v>1</v>
      </c>
      <c r="D6" s="29">
        <f>Operación!F8</f>
        <v>1</v>
      </c>
      <c r="E6" s="29">
        <f>Operación!G8</f>
        <v>1</v>
      </c>
      <c r="F6" s="29">
        <f>Operación!H8</f>
        <v>1</v>
      </c>
      <c r="G6" s="29">
        <f>Operación!I8</f>
        <v>1</v>
      </c>
      <c r="H6" s="29">
        <f>Operación!J8</f>
        <v>1</v>
      </c>
      <c r="I6" s="29">
        <f>Operación!K8</f>
        <v>1</v>
      </c>
      <c r="J6" s="29">
        <f>Operación!L8</f>
        <v>1</v>
      </c>
      <c r="K6" s="29">
        <f>Operación!M8</f>
        <v>1</v>
      </c>
      <c r="L6" s="29">
        <f>Operación!N8</f>
        <v>1</v>
      </c>
      <c r="M6" s="29">
        <f>Operación!O8</f>
        <v>1</v>
      </c>
      <c r="N6" s="16"/>
      <c r="T6" s="15" t="str">
        <f>Operación!$B$13</f>
        <v>Interjet</v>
      </c>
      <c r="U6" s="29">
        <f>Operación!$Q$13</f>
        <v>1</v>
      </c>
      <c r="V6" s="29">
        <f>Operación!$Q$15</f>
        <v>1</v>
      </c>
    </row>
    <row r="7" spans="1:22" x14ac:dyDescent="0.2">
      <c r="A7" s="8" t="s">
        <v>87</v>
      </c>
      <c r="B7" s="29">
        <f>Operación!D57</f>
        <v>1</v>
      </c>
      <c r="C7" s="29">
        <f>Operación!E57</f>
        <v>1</v>
      </c>
      <c r="D7" s="29">
        <f>Operación!F57</f>
        <v>1</v>
      </c>
      <c r="E7" s="29">
        <f>Operación!G57</f>
        <v>1</v>
      </c>
      <c r="F7" s="29">
        <f>Operación!H57</f>
        <v>1</v>
      </c>
      <c r="G7" s="29">
        <f>Operación!I57</f>
        <v>1</v>
      </c>
      <c r="H7" s="29">
        <f>Operación!J57</f>
        <v>1</v>
      </c>
      <c r="I7" s="29">
        <f>Operación!K57</f>
        <v>1</v>
      </c>
      <c r="J7" s="29">
        <f>Operación!L57</f>
        <v>1</v>
      </c>
      <c r="K7" s="29">
        <f>Operación!M57</f>
        <v>1</v>
      </c>
      <c r="L7" s="29">
        <f>Operación!N57</f>
        <v>1</v>
      </c>
      <c r="M7" s="29">
        <f>Operación!O57</f>
        <v>1</v>
      </c>
      <c r="T7" s="15" t="str">
        <f>Operación!$B$18</f>
        <v>Aeroméxico</v>
      </c>
      <c r="U7" s="29">
        <f>Operación!$Q$18</f>
        <v>1</v>
      </c>
      <c r="V7" s="29">
        <f>Operación!$Q$20</f>
        <v>1</v>
      </c>
    </row>
    <row r="8" spans="1:22" x14ac:dyDescent="0.2">
      <c r="A8" s="8" t="s">
        <v>86</v>
      </c>
      <c r="B8" s="29">
        <f>Operación!D72</f>
        <v>1</v>
      </c>
      <c r="C8" s="29">
        <f>Operación!E72</f>
        <v>1</v>
      </c>
      <c r="D8" s="29">
        <f>Operación!F72</f>
        <v>1</v>
      </c>
      <c r="E8" s="29">
        <f>Operación!G72</f>
        <v>1</v>
      </c>
      <c r="F8" s="29" t="str">
        <f>Operación!H72</f>
        <v>-</v>
      </c>
      <c r="G8" s="29" t="str">
        <f>Operación!I72</f>
        <v>-</v>
      </c>
      <c r="H8" s="29" t="str">
        <f>Operación!J72</f>
        <v>-</v>
      </c>
      <c r="I8" s="29" t="str">
        <f>Operación!K72</f>
        <v>-</v>
      </c>
      <c r="J8" s="29" t="str">
        <f>Operación!L72</f>
        <v>-</v>
      </c>
      <c r="K8" s="29" t="str">
        <f>Operación!M72</f>
        <v>-</v>
      </c>
      <c r="L8" s="29">
        <f>Operación!N72</f>
        <v>1</v>
      </c>
      <c r="M8" s="29">
        <f>Operación!O72</f>
        <v>1</v>
      </c>
      <c r="T8" s="15" t="str">
        <f>Operación!$B$23</f>
        <v>Magnicharters</v>
      </c>
      <c r="U8" s="29">
        <f>Operación!$Q$23</f>
        <v>1</v>
      </c>
      <c r="V8" s="29">
        <f>Operación!$Q$25</f>
        <v>1</v>
      </c>
    </row>
    <row r="9" spans="1:22" x14ac:dyDescent="0.2">
      <c r="T9" s="15" t="str">
        <f>Operación!$B$28</f>
        <v>Transportes 
Aéreos 
Regionales</v>
      </c>
      <c r="U9" s="29">
        <f>Operación!$Q$28</f>
        <v>1</v>
      </c>
      <c r="V9" s="29">
        <f>Operación!$Q$30</f>
        <v>1</v>
      </c>
    </row>
    <row r="10" spans="1:22" x14ac:dyDescent="0.2">
      <c r="T10" s="15" t="str">
        <f>Operación!$B$33</f>
        <v>Aeroméxico 
Connect</v>
      </c>
      <c r="U10" s="29">
        <f>Operación!$Q$33</f>
        <v>1</v>
      </c>
      <c r="V10" s="29">
        <f>Operación!$Q$35</f>
        <v>1</v>
      </c>
    </row>
    <row r="11" spans="1:22" x14ac:dyDescent="0.2">
      <c r="T11" s="15" t="str">
        <f>Operación!$B$38</f>
        <v>Aeromar</v>
      </c>
      <c r="U11" s="29">
        <f>Operación!$Q$38</f>
        <v>1</v>
      </c>
      <c r="V11" s="29">
        <f>Operación!$Q$40</f>
        <v>1</v>
      </c>
    </row>
    <row r="12" spans="1:22" x14ac:dyDescent="0.2">
      <c r="T12" s="15" t="str">
        <f>Operación!$B$43</f>
        <v>Vivaaerobus</v>
      </c>
      <c r="U12" s="29">
        <f>Operación!$Q$43</f>
        <v>1</v>
      </c>
      <c r="V12" s="29">
        <f>Operación!$Q$45</f>
        <v>1</v>
      </c>
    </row>
    <row r="13" spans="1:22" x14ac:dyDescent="0.2">
      <c r="T13" s="15" t="str">
        <f>Operación!$B$48</f>
        <v>Volaris</v>
      </c>
      <c r="U13" s="29">
        <f>Operación!$Q$48</f>
        <v>1</v>
      </c>
      <c r="V13" s="29">
        <f>Operación!$Q$50</f>
        <v>1</v>
      </c>
    </row>
    <row r="44" spans="1:22" ht="38.25" x14ac:dyDescent="0.2">
      <c r="A44" s="33" t="s">
        <v>71</v>
      </c>
      <c r="B44" s="21" t="s">
        <v>53</v>
      </c>
      <c r="C44" s="21" t="s">
        <v>54</v>
      </c>
      <c r="D44" s="21" t="s">
        <v>55</v>
      </c>
      <c r="E44" s="21" t="s">
        <v>56</v>
      </c>
      <c r="F44" s="21" t="s">
        <v>57</v>
      </c>
      <c r="G44" s="21" t="s">
        <v>58</v>
      </c>
      <c r="H44" s="21" t="s">
        <v>59</v>
      </c>
      <c r="I44" s="21" t="s">
        <v>60</v>
      </c>
      <c r="J44" s="21" t="s">
        <v>61</v>
      </c>
      <c r="K44" s="21" t="s">
        <v>62</v>
      </c>
      <c r="L44" s="21" t="s">
        <v>63</v>
      </c>
      <c r="M44" s="21" t="s">
        <v>64</v>
      </c>
      <c r="T44" s="31" t="s">
        <v>5</v>
      </c>
      <c r="U44" s="30" t="s">
        <v>88</v>
      </c>
      <c r="V44" s="30" t="s">
        <v>72</v>
      </c>
    </row>
    <row r="45" spans="1:22" x14ac:dyDescent="0.2">
      <c r="A45" s="8" t="s">
        <v>3</v>
      </c>
      <c r="B45" s="29">
        <f>Operación!D10</f>
        <v>1</v>
      </c>
      <c r="C45" s="29">
        <f>Operación!E10</f>
        <v>1</v>
      </c>
      <c r="D45" s="29">
        <f>Operación!F10</f>
        <v>1</v>
      </c>
      <c r="E45" s="29">
        <f>Operación!G10</f>
        <v>1</v>
      </c>
      <c r="F45" s="29">
        <f>Operación!H10</f>
        <v>1</v>
      </c>
      <c r="G45" s="29">
        <f>Operación!I10</f>
        <v>1</v>
      </c>
      <c r="H45" s="29">
        <f>Operación!J10</f>
        <v>1</v>
      </c>
      <c r="I45" s="29">
        <f>Operación!K10</f>
        <v>1</v>
      </c>
      <c r="J45" s="29">
        <f>Operación!L10</f>
        <v>1</v>
      </c>
      <c r="K45" s="32">
        <f>Operación!M10</f>
        <v>1</v>
      </c>
      <c r="L45" s="32">
        <f>Operación!N10</f>
        <v>1</v>
      </c>
      <c r="M45" s="32">
        <f>Operación!O10</f>
        <v>1</v>
      </c>
      <c r="T45" s="15" t="str">
        <f>Operación!$B$62</f>
        <v>Republic 
Airlines</v>
      </c>
      <c r="U45" s="29">
        <f>Operación!$Q$62</f>
        <v>1</v>
      </c>
      <c r="V45" s="29">
        <f>Operación!$Q$64</f>
        <v>1</v>
      </c>
    </row>
    <row r="46" spans="1:22" x14ac:dyDescent="0.2">
      <c r="A46" s="8" t="s">
        <v>4</v>
      </c>
      <c r="B46" s="29">
        <f>Operación!D59</f>
        <v>1</v>
      </c>
      <c r="C46" s="29">
        <f>Operación!E59</f>
        <v>1</v>
      </c>
      <c r="D46" s="29">
        <f>Operación!F59</f>
        <v>1</v>
      </c>
      <c r="E46" s="29">
        <f>Operación!G59</f>
        <v>1</v>
      </c>
      <c r="F46" s="29">
        <f>Operación!H59</f>
        <v>1</v>
      </c>
      <c r="G46" s="29">
        <f>Operación!I59</f>
        <v>1</v>
      </c>
      <c r="H46" s="29">
        <f>Operación!J59</f>
        <v>1</v>
      </c>
      <c r="I46" s="29">
        <f>Operación!K59</f>
        <v>1</v>
      </c>
      <c r="J46" s="29">
        <f>Operación!L59</f>
        <v>1</v>
      </c>
      <c r="K46" s="32">
        <f>Operación!M59</f>
        <v>1</v>
      </c>
      <c r="L46" s="32">
        <f>Operación!N59</f>
        <v>1</v>
      </c>
      <c r="M46" s="32">
        <f>Operación!O59</f>
        <v>1</v>
      </c>
      <c r="T46" s="15" t="str">
        <f>Operación!$B$67</f>
        <v>United 
Airlines</v>
      </c>
      <c r="U46" s="29">
        <f>Operación!$Q$67</f>
        <v>1</v>
      </c>
      <c r="V46" s="29">
        <f>Operación!$Q$69</f>
        <v>1</v>
      </c>
    </row>
    <row r="47" spans="1:22" x14ac:dyDescent="0.2">
      <c r="A47" s="8" t="s">
        <v>86</v>
      </c>
      <c r="B47" s="29">
        <f>Operación!D74</f>
        <v>1</v>
      </c>
      <c r="C47" s="29">
        <f>Operación!E74</f>
        <v>1</v>
      </c>
      <c r="D47" s="29">
        <f>Operación!F74</f>
        <v>1</v>
      </c>
      <c r="E47" s="29">
        <f>Operación!G74</f>
        <v>1</v>
      </c>
      <c r="F47" s="29" t="str">
        <f>Operación!H74</f>
        <v>-</v>
      </c>
      <c r="G47" s="29" t="str">
        <f>Operación!I74</f>
        <v>-</v>
      </c>
      <c r="H47" s="29" t="str">
        <f>Operación!J74</f>
        <v>-</v>
      </c>
      <c r="I47" s="29" t="str">
        <f>Operación!K74</f>
        <v>-</v>
      </c>
      <c r="J47" s="29" t="str">
        <f>Operación!L74</f>
        <v>-</v>
      </c>
      <c r="K47" s="29" t="str">
        <f>Operación!M74</f>
        <v>-</v>
      </c>
      <c r="L47" s="29">
        <f>Operación!N74</f>
        <v>1</v>
      </c>
      <c r="M47" s="29">
        <f>Operación!O74</f>
        <v>1</v>
      </c>
    </row>
    <row r="89" spans="20:22" ht="38.25" x14ac:dyDescent="0.2">
      <c r="T89" s="31" t="s">
        <v>5</v>
      </c>
      <c r="U89" s="30" t="s">
        <v>88</v>
      </c>
      <c r="V89" s="30" t="s">
        <v>72</v>
      </c>
    </row>
    <row r="90" spans="20:22" x14ac:dyDescent="0.2">
      <c r="T90" s="15" t="str">
        <f>Operación!$B$77</f>
        <v>West Jet</v>
      </c>
      <c r="U90" s="29">
        <f>Operación!$Q$77</f>
        <v>1</v>
      </c>
      <c r="V90" s="29">
        <f>Operación!$Q$79</f>
        <v>1</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election activeCell="N20" sqref="N20"/>
    </sheetView>
  </sheetViews>
  <sheetFormatPr baseColWidth="10" defaultRowHeight="15" x14ac:dyDescent="0.25"/>
  <cols>
    <col min="1" max="6" width="11.42578125" style="34"/>
    <col min="7" max="7" width="11.42578125" customWidth="1"/>
    <col min="8" max="8" width="37.85546875" bestFit="1" customWidth="1"/>
    <col min="9" max="9" width="13.5703125" bestFit="1" customWidth="1"/>
    <col min="10" max="20" width="9.7109375" style="34" customWidth="1"/>
    <col min="21" max="16384" width="11.42578125" style="34"/>
  </cols>
  <sheetData>
    <row r="3" spans="5:13" x14ac:dyDescent="0.25">
      <c r="H3" s="45" t="s">
        <v>73</v>
      </c>
      <c r="I3" s="46">
        <v>19098</v>
      </c>
    </row>
    <row r="4" spans="5:13" x14ac:dyDescent="0.25">
      <c r="H4" s="35" t="s">
        <v>74</v>
      </c>
      <c r="I4" s="36" t="s">
        <v>114</v>
      </c>
    </row>
    <row r="5" spans="5:13" x14ac:dyDescent="0.25">
      <c r="H5" s="37" t="s">
        <v>75</v>
      </c>
      <c r="I5" s="38" t="s">
        <v>114</v>
      </c>
    </row>
    <row r="6" spans="5:13" x14ac:dyDescent="0.25">
      <c r="H6" s="39" t="s">
        <v>89</v>
      </c>
      <c r="I6" s="40" t="s">
        <v>114</v>
      </c>
    </row>
    <row r="7" spans="5:13" x14ac:dyDescent="0.25">
      <c r="H7" s="39" t="s">
        <v>113</v>
      </c>
      <c r="I7" s="40" t="s">
        <v>114</v>
      </c>
    </row>
    <row r="8" spans="5:13" x14ac:dyDescent="0.25">
      <c r="H8" s="39" t="s">
        <v>76</v>
      </c>
      <c r="I8" s="40" t="s">
        <v>114</v>
      </c>
    </row>
    <row r="9" spans="5:13" x14ac:dyDescent="0.25">
      <c r="H9" s="41" t="s">
        <v>77</v>
      </c>
      <c r="I9" s="42" t="s">
        <v>114</v>
      </c>
    </row>
    <row r="10" spans="5:13" x14ac:dyDescent="0.25">
      <c r="H10" s="43" t="s">
        <v>78</v>
      </c>
      <c r="I10" s="44" t="s">
        <v>114</v>
      </c>
    </row>
    <row r="11" spans="5:13" x14ac:dyDescent="0.25">
      <c r="H11" s="43" t="s">
        <v>79</v>
      </c>
      <c r="I11" s="44" t="s">
        <v>114</v>
      </c>
    </row>
    <row r="13" spans="5:13" ht="18.75" x14ac:dyDescent="0.3">
      <c r="E13" s="54" t="str">
        <f>"Porcentaje de operaciones Ene-Dic en el "&amp;PROPER(Operación!A3)</f>
        <v>Porcentaje de operaciones Ene-Dic en el Aeropuerto De Merida</v>
      </c>
      <c r="F13" s="54"/>
      <c r="G13" s="54"/>
      <c r="H13" s="54"/>
      <c r="I13" s="54"/>
      <c r="J13" s="54"/>
      <c r="K13" s="54"/>
      <c r="L13" s="54"/>
      <c r="M13" s="54"/>
    </row>
    <row r="14" spans="5:13" ht="18.75" x14ac:dyDescent="0.3">
      <c r="E14" s="54">
        <v>2018</v>
      </c>
      <c r="F14" s="54"/>
      <c r="G14" s="54"/>
      <c r="H14" s="54"/>
      <c r="I14" s="54"/>
      <c r="J14" s="54"/>
      <c r="K14" s="54"/>
      <c r="L14" s="54"/>
      <c r="M14" s="54"/>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G11" sqref="G11"/>
    </sheetView>
  </sheetViews>
  <sheetFormatPr baseColWidth="10" defaultRowHeight="12.75" x14ac:dyDescent="0.2"/>
  <cols>
    <col min="1" max="1" width="32" bestFit="1" customWidth="1"/>
    <col min="2" max="2" width="103.28515625" customWidth="1"/>
  </cols>
  <sheetData>
    <row r="1" spans="1:2" s="9" customFormat="1" x14ac:dyDescent="0.2">
      <c r="A1" s="26" t="s">
        <v>30</v>
      </c>
      <c r="B1" s="26" t="s">
        <v>80</v>
      </c>
    </row>
    <row r="2" spans="1:2" s="9" customFormat="1" ht="37.5" customHeight="1" x14ac:dyDescent="0.2">
      <c r="A2" s="27" t="s">
        <v>7</v>
      </c>
      <c r="B2" s="27" t="s">
        <v>25</v>
      </c>
    </row>
    <row r="3" spans="1:2" s="9" customFormat="1" x14ac:dyDescent="0.2">
      <c r="A3" s="25" t="s">
        <v>31</v>
      </c>
      <c r="B3" s="25" t="s">
        <v>32</v>
      </c>
    </row>
    <row r="4" spans="1:2" s="9" customFormat="1" x14ac:dyDescent="0.2">
      <c r="A4" s="27" t="s">
        <v>8</v>
      </c>
      <c r="B4" s="27" t="s">
        <v>33</v>
      </c>
    </row>
    <row r="5" spans="1:2" s="9" customFormat="1" ht="38.25" x14ac:dyDescent="0.2">
      <c r="A5" s="25" t="s">
        <v>9</v>
      </c>
      <c r="B5" s="25" t="s">
        <v>29</v>
      </c>
    </row>
    <row r="6" spans="1:2" s="9" customFormat="1" x14ac:dyDescent="0.2">
      <c r="A6" s="27" t="s">
        <v>10</v>
      </c>
      <c r="B6" s="27" t="s">
        <v>34</v>
      </c>
    </row>
    <row r="7" spans="1:2" s="9" customFormat="1" ht="25.5" x14ac:dyDescent="0.2">
      <c r="A7" s="25" t="s">
        <v>11</v>
      </c>
      <c r="B7" s="25" t="s">
        <v>35</v>
      </c>
    </row>
    <row r="8" spans="1:2" s="9" customFormat="1" x14ac:dyDescent="0.2">
      <c r="A8" s="27" t="s">
        <v>12</v>
      </c>
      <c r="B8" s="27" t="s">
        <v>36</v>
      </c>
    </row>
    <row r="9" spans="1:2" s="9" customFormat="1" x14ac:dyDescent="0.2">
      <c r="A9" s="25" t="s">
        <v>13</v>
      </c>
      <c r="B9" s="25" t="s">
        <v>37</v>
      </c>
    </row>
    <row r="10" spans="1:2" s="9" customFormat="1" ht="25.5" x14ac:dyDescent="0.2">
      <c r="A10" s="27" t="s">
        <v>15</v>
      </c>
      <c r="B10" s="27" t="s">
        <v>38</v>
      </c>
    </row>
    <row r="11" spans="1:2" s="9" customFormat="1" ht="25.5" x14ac:dyDescent="0.2">
      <c r="A11" s="25" t="s">
        <v>14</v>
      </c>
      <c r="B11" s="25" t="s">
        <v>39</v>
      </c>
    </row>
    <row r="12" spans="1:2" s="9" customFormat="1" ht="38.25" x14ac:dyDescent="0.2">
      <c r="A12" s="27" t="s">
        <v>16</v>
      </c>
      <c r="B12" s="27" t="s">
        <v>40</v>
      </c>
    </row>
    <row r="13" spans="1:2" s="9" customFormat="1" ht="25.5" x14ac:dyDescent="0.2">
      <c r="A13" s="25" t="s">
        <v>17</v>
      </c>
      <c r="B13" s="25" t="s">
        <v>26</v>
      </c>
    </row>
    <row r="14" spans="1:2" s="9" customFormat="1" ht="25.5" x14ac:dyDescent="0.2">
      <c r="A14" s="27" t="s">
        <v>18</v>
      </c>
      <c r="B14" s="27" t="s">
        <v>41</v>
      </c>
    </row>
    <row r="15" spans="1:2" s="9" customFormat="1" ht="25.5" x14ac:dyDescent="0.2">
      <c r="A15" s="25" t="s">
        <v>19</v>
      </c>
      <c r="B15" s="25" t="s">
        <v>27</v>
      </c>
    </row>
    <row r="16" spans="1:2" s="9" customFormat="1" x14ac:dyDescent="0.2">
      <c r="A16" s="27" t="s">
        <v>20</v>
      </c>
      <c r="B16" s="27" t="s">
        <v>28</v>
      </c>
    </row>
    <row r="17" spans="1:2" s="9" customFormat="1" ht="51" x14ac:dyDescent="0.2">
      <c r="A17" s="25" t="s">
        <v>21</v>
      </c>
      <c r="B17" s="25" t="s">
        <v>42</v>
      </c>
    </row>
    <row r="18" spans="1:2" s="9" customFormat="1" x14ac:dyDescent="0.2">
      <c r="A18" s="27" t="s">
        <v>43</v>
      </c>
      <c r="B18" s="27" t="s">
        <v>44</v>
      </c>
    </row>
    <row r="19" spans="1:2" s="9" customFormat="1" x14ac:dyDescent="0.2">
      <c r="A19" s="25" t="s">
        <v>22</v>
      </c>
      <c r="B19" s="25" t="s">
        <v>45</v>
      </c>
    </row>
    <row r="20" spans="1:2" s="9" customFormat="1" ht="51" x14ac:dyDescent="0.2">
      <c r="A20" s="27" t="s">
        <v>23</v>
      </c>
      <c r="B20" s="27" t="s">
        <v>46</v>
      </c>
    </row>
    <row r="21" spans="1:2" s="9" customFormat="1" x14ac:dyDescent="0.2">
      <c r="A21" s="25" t="s">
        <v>24</v>
      </c>
      <c r="B21" s="25" t="s">
        <v>47</v>
      </c>
    </row>
    <row r="22" spans="1:2" s="9" customFormat="1" x14ac:dyDescent="0.2">
      <c r="A22"/>
      <c r="B22"/>
    </row>
    <row r="23" spans="1:2" s="9"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Operación</vt:lpstr>
      <vt:lpstr>Gráficos</vt:lpstr>
      <vt:lpstr>Graficas Cancelaciones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2019-03-20T20:25:23Z</dcterms:modified>
</cp:coreProperties>
</file>