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354F7A79-7388-4DF2-8F83-78106AF62CA5}"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Operación!$A$26:$Q$81</definedName>
  </definedNames>
  <calcPr calcId="191029"/>
  <pivotCaches>
    <pivotCache cacheId="69"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8" i="23" l="1"/>
  <c r="O28" i="23"/>
  <c r="N28" i="23"/>
  <c r="M28" i="23"/>
  <c r="L28" i="23"/>
  <c r="K28" i="23"/>
  <c r="J28" i="23"/>
  <c r="I28" i="23"/>
  <c r="H28" i="23"/>
  <c r="G28" i="23"/>
  <c r="F28" i="23"/>
  <c r="E28" i="23"/>
  <c r="D28" i="23"/>
  <c r="Q9" i="23"/>
  <c r="O9" i="23"/>
  <c r="N9" i="23"/>
  <c r="M9" i="23"/>
  <c r="L9" i="23"/>
  <c r="K9" i="23"/>
  <c r="J9" i="23"/>
  <c r="I9" i="23"/>
  <c r="H9" i="23"/>
  <c r="G9" i="23"/>
  <c r="F9" i="23"/>
  <c r="E9" i="23"/>
  <c r="D9" i="23"/>
  <c r="Q31" i="23"/>
  <c r="O31" i="23"/>
  <c r="N31" i="23"/>
  <c r="M31" i="23"/>
  <c r="L31" i="23"/>
  <c r="K31" i="23"/>
  <c r="J31" i="23"/>
  <c r="I31" i="23"/>
  <c r="H31" i="23"/>
  <c r="G31" i="23"/>
  <c r="F31" i="23"/>
  <c r="E31" i="23"/>
  <c r="D31" i="23"/>
  <c r="Q30" i="23"/>
  <c r="O30" i="23"/>
  <c r="N30" i="23"/>
  <c r="M30" i="23"/>
  <c r="L30" i="23"/>
  <c r="K30" i="23"/>
  <c r="J30" i="23"/>
  <c r="I30" i="23"/>
  <c r="H30" i="23"/>
  <c r="G30" i="23"/>
  <c r="F30" i="23"/>
  <c r="E30" i="23"/>
  <c r="D30" i="23"/>
  <c r="Q29" i="23"/>
  <c r="O29" i="23"/>
  <c r="N29" i="23"/>
  <c r="M29" i="23"/>
  <c r="L29" i="23"/>
  <c r="K29" i="23"/>
  <c r="J29" i="23"/>
  <c r="I29" i="23"/>
  <c r="H29" i="23"/>
  <c r="G29" i="23"/>
  <c r="F29" i="23"/>
  <c r="E29" i="23"/>
  <c r="D29" i="23"/>
  <c r="Q27" i="23"/>
  <c r="O27" i="23"/>
  <c r="N27" i="23"/>
  <c r="M27" i="23"/>
  <c r="L27" i="23"/>
  <c r="K27" i="23"/>
  <c r="J27" i="23"/>
  <c r="I27" i="23"/>
  <c r="H27" i="23"/>
  <c r="G27" i="23"/>
  <c r="F27" i="23"/>
  <c r="E27" i="23"/>
  <c r="D27"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90" i="29"/>
  <c r="U90" i="29"/>
  <c r="V90" i="29"/>
  <c r="T91" i="29"/>
  <c r="U91" i="29"/>
  <c r="V91" i="29"/>
  <c r="T92" i="29"/>
  <c r="U92" i="29"/>
  <c r="V92" i="29"/>
  <c r="T93" i="29"/>
  <c r="U93" i="29"/>
  <c r="V93" i="29"/>
  <c r="T45" i="29"/>
  <c r="U45" i="29"/>
  <c r="V45" i="29"/>
  <c r="T46" i="29"/>
  <c r="U46" i="29"/>
  <c r="V46" i="29"/>
  <c r="T47" i="29"/>
  <c r="U47" i="29"/>
  <c r="V47" i="29"/>
  <c r="T48" i="29"/>
  <c r="U48" i="29"/>
  <c r="V48" i="29"/>
  <c r="T49" i="29"/>
  <c r="U49" i="29"/>
  <c r="V49" i="29"/>
  <c r="T6" i="29"/>
  <c r="U6" i="29"/>
  <c r="V6" i="29"/>
  <c r="T7" i="29"/>
  <c r="U7" i="29"/>
  <c r="V7" i="29"/>
  <c r="A3" i="29"/>
  <c r="A2" i="29"/>
  <c r="A1" i="29"/>
  <c r="Q61" i="23" l="1"/>
  <c r="O61" i="23"/>
  <c r="N61" i="23"/>
  <c r="M61" i="23"/>
  <c r="L61" i="23"/>
  <c r="K61" i="23"/>
  <c r="J61" i="23"/>
  <c r="I61" i="23"/>
  <c r="H61" i="23"/>
  <c r="G61" i="23"/>
  <c r="F61" i="23"/>
  <c r="E61" i="23"/>
  <c r="D61" i="23"/>
  <c r="Q60" i="23"/>
  <c r="O60" i="23"/>
  <c r="N60" i="23"/>
  <c r="M60" i="23"/>
  <c r="L60" i="23"/>
  <c r="K60" i="23"/>
  <c r="J60" i="23"/>
  <c r="I60" i="23"/>
  <c r="H60" i="23"/>
  <c r="G60" i="23"/>
  <c r="F60" i="23"/>
  <c r="E60" i="23"/>
  <c r="D60" i="23"/>
  <c r="Q59" i="23"/>
  <c r="O59" i="23"/>
  <c r="M47" i="29" s="1"/>
  <c r="N59" i="23"/>
  <c r="L47" i="29" s="1"/>
  <c r="M59" i="23"/>
  <c r="K47" i="29" s="1"/>
  <c r="L59" i="23"/>
  <c r="J47" i="29" s="1"/>
  <c r="K59" i="23"/>
  <c r="I47" i="29" s="1"/>
  <c r="J59" i="23"/>
  <c r="H47" i="29" s="1"/>
  <c r="I59" i="23"/>
  <c r="G47" i="29" s="1"/>
  <c r="H59" i="23"/>
  <c r="F47" i="29" s="1"/>
  <c r="G59" i="23"/>
  <c r="E47" i="29" s="1"/>
  <c r="F59" i="23"/>
  <c r="D47" i="29" s="1"/>
  <c r="E59" i="23"/>
  <c r="C47" i="29" s="1"/>
  <c r="D59" i="23"/>
  <c r="B47" i="29" s="1"/>
  <c r="Q58" i="23"/>
  <c r="O58" i="23"/>
  <c r="N58" i="23"/>
  <c r="M58" i="23"/>
  <c r="L58" i="23"/>
  <c r="K58" i="23"/>
  <c r="J58" i="23"/>
  <c r="I58" i="23"/>
  <c r="H58" i="23"/>
  <c r="G58" i="23"/>
  <c r="F58" i="23"/>
  <c r="E58" i="23"/>
  <c r="D58" i="23"/>
  <c r="Q57" i="23"/>
  <c r="O57" i="23"/>
  <c r="M8" i="29" s="1"/>
  <c r="N57" i="23"/>
  <c r="L8" i="29" s="1"/>
  <c r="M57" i="23"/>
  <c r="K8" i="29" s="1"/>
  <c r="L57" i="23"/>
  <c r="J8" i="29" s="1"/>
  <c r="K57" i="23"/>
  <c r="I8" i="29" s="1"/>
  <c r="J57" i="23"/>
  <c r="H8" i="29" s="1"/>
  <c r="I57" i="23"/>
  <c r="G8" i="29" s="1"/>
  <c r="H57" i="23"/>
  <c r="F8" i="29" s="1"/>
  <c r="G57" i="23"/>
  <c r="E8" i="29" s="1"/>
  <c r="F57" i="23"/>
  <c r="D8" i="29" s="1"/>
  <c r="E57" i="23"/>
  <c r="C8" i="29" s="1"/>
  <c r="D57" i="23"/>
  <c r="B8" i="29" s="1"/>
  <c r="M46" i="29"/>
  <c r="L46" i="29"/>
  <c r="K46" i="29"/>
  <c r="J46" i="29"/>
  <c r="I46" i="29"/>
  <c r="H46" i="29"/>
  <c r="G46" i="29"/>
  <c r="F46" i="29"/>
  <c r="E46" i="29"/>
  <c r="D46" i="29"/>
  <c r="C46" i="29"/>
  <c r="B46" i="29"/>
  <c r="M7" i="29"/>
  <c r="L7" i="29"/>
  <c r="K7" i="29"/>
  <c r="J7" i="29"/>
  <c r="I7" i="29"/>
  <c r="H7" i="29"/>
  <c r="G7" i="29"/>
  <c r="F7" i="29"/>
  <c r="E7" i="29"/>
  <c r="D7" i="29"/>
  <c r="C7" i="29"/>
  <c r="B7" i="29"/>
  <c r="M45" i="29"/>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<sst xmlns="http://schemas.openxmlformats.org/spreadsheetml/2006/main" count="387" uniqueCount="150">
  <si>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</si>
  <si>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</si>
  <si>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</si>
  <si>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</si>
  <si>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</si>
  <si>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</si>
  <si>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</si>
  <si>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</si>
  <si>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</si>
  <si>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</si>
  <si>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</si>
  <si>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</si>
  <si>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</si>
  <si>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</si>
  <si>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</si>
  <si>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</si>
  <si>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</si>
  <si>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</si>
  <si>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</si>
  <si>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</si>
  <si>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</si>
  <si>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</si>
  <si>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</si>
  <si>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</si>
  <si>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</si>
  <si>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</si>
  <si>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</si>
  <si>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</si>
  <si>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</si>
  <si>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</si>
  <si>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</si>
  <si>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</si>
  <si>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</si>
  <si>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</si>
  <si>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</si>
  <si>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</si>
  <si>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</si>
  <si>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</si>
  <si>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</si>
  <si>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</si>
  <si>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</si>
  <si>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</si>
  <si>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</si>
  <si>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</si>
  <si>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</si>
  <si>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</si>
  <si>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</si>
  <si>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</si>
  <si>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</si>
  <si>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</si>
  <si>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</si>
  <si>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</si>
  <si>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</si>
  <si>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</si>
  <si>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</si>
  <si>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</si>
  <si>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</si>
  <si>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</si>
  <si>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</si>
  <si>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</si>
  <si>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</si>
  <si>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</si>
  <si>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</si>
  <si>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</si>
  <si>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</si>
  <si>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</si>
  <si>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</si>
  <si>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</si>
  <si>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</si>
  <si>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</si>
  <si>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</si>
  <si>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</si>
  <si>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</si>
  <si>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</si>
  <si>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</si>
  <si>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</si>
  <si>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</si>
  <si>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</si>
  <si>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</si>
  <si>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</si>
  <si>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</si>
  <si>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</si>
  <si>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</si>
  <si>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</si>
  <si>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</si>
  <si>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</si>
  <si>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</si>
  <si>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</si>
  <si>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</si>
  <si>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</si>
  <si>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</si>
  <si>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</si>
  <si>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</si>
  <si>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</si>
  <si>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</si>
  <si>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</si>
  <si>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</si>
  <si>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</si>
  <si>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</si>
  <si>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</si>
  <si>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</si>
  <si>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</si>
  <si>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No Imputables</t>
  </si>
  <si>
    <t xml:space="preserve">   Meteorologia</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</si>
  <si>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</si>
  <si>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</si>
  <si>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</si>
  <si>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</si>
  <si>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</si>
  <si>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</si>
  <si>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</si>
  <si>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</si>
  <si>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</si>
  <si>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</si>
  <si>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</si>
  <si>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</si>
  <si>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</si>
  <si>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</si>
  <si>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</si>
  <si>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r>
      <t xml:space="preserve">Promedio Canadienses / 
</t>
    </r>
    <r>
      <rPr>
        <b/>
        <i/>
        <sz val="10"/>
        <color theme="0"/>
        <rFont val="Arial"/>
        <family val="2"/>
      </rPr>
      <t>Canadian Average</t>
    </r>
  </si>
  <si>
    <t>Canadienses</t>
  </si>
  <si>
    <t>Estadounidenses</t>
  </si>
  <si>
    <t>Índice de 
Operación
(Ene-Dic)</t>
  </si>
  <si>
    <t>REPERCUSIONES*</t>
  </si>
  <si>
    <t>REPERCUSIONES POR UN TERCERO</t>
  </si>
  <si>
    <t>AEROPUERTO DE COZUMEL</t>
  </si>
  <si>
    <t>AIJ</t>
  </si>
  <si>
    <t>Interjet</t>
  </si>
  <si>
    <t>VOI</t>
  </si>
  <si>
    <t>Volaris</t>
  </si>
  <si>
    <t>AAL</t>
  </si>
  <si>
    <t>American 
Airlines</t>
  </si>
  <si>
    <t>DAL</t>
  </si>
  <si>
    <t>Delta Airlines</t>
  </si>
  <si>
    <t>RPA</t>
  </si>
  <si>
    <t>Republic 
Airlines</t>
  </si>
  <si>
    <t>SCX</t>
  </si>
  <si>
    <t>MN Airlines</t>
  </si>
  <si>
    <t>UAL</t>
  </si>
  <si>
    <t>United 
Airlines</t>
  </si>
  <si>
    <t>ACA</t>
  </si>
  <si>
    <t>Air Canada</t>
  </si>
  <si>
    <t>SWG</t>
  </si>
  <si>
    <t>Sunwing</t>
  </si>
  <si>
    <t>TSC</t>
  </si>
  <si>
    <t>Air Transat</t>
  </si>
  <si>
    <t>WJA</t>
  </si>
  <si>
    <t>West Jet</t>
  </si>
  <si>
    <t>-</t>
  </si>
  <si>
    <t xml:space="preserve">   Mantenimiento Aeronaves*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</si>
</sst>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7">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0" fontId="34" fillId="0" borderId="0" xfId="0" applyFont="1" applyAlignment="1">
      <alignment vertical="center"/>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69" formatCode="_-&quot;$&quot;* #,##0.0_-;\-&quot;$&quot;* #,##0.0_-;_-&quot;$&quot;* &quot;-&quot;??_-;_-@_-"/>
    </dxf>
    <dxf>
      <numFmt numFmtId="170" formatCode="_-&quot;$&quot;* #,##0_-;\-&quot;$&quot;* #,##0_-;_-&quot;$&quot;* &quot;-&quot;??_-;_-@_-"/>
    </dxf>
    <dxf>
      <numFmt numFmtId="35" formatCode="_-* #,##0.00_-;\-* #,##0.00_-;_-* &quot;-&quot;??_-;_-@_-"/>
    </dxf>
    <dxf>
      <numFmt numFmtId="171"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71" formatCode="_-* #,##0.0_-;\-* #,##0.0_-;_-* &quot;-&quot;??_-;_-@_-"/>
    </dxf>
    <dxf>
      <numFmt numFmtId="35" formatCode="_-* #,##0.00_-;\-* #,##0.00_-;_-* &quot;-&quot;??_-;_-@_-"/>
    </dxf>
    <dxf>
      <numFmt numFmtId="170" formatCode="_-&quot;$&quot;* #,##0_-;\-&quot;$&quot;* #,##0_-;_-&quot;$&quot;* &quot;-&quot;??_-;_-@_-"/>
    </dxf>
    <dxf>
      <numFmt numFmtId="169"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1</c:v>
                </c:pt>
                <c:pt idx="1">
                  <c:v>1</c:v>
                </c:pt>
                <c:pt idx="2">
                  <c:v>1</c:v>
                </c:pt>
                <c:pt idx="3">
                  <c:v>1</c:v>
                </c:pt>
                <c:pt idx="4">
                  <c:v>1</c:v>
                </c:pt>
                <c:pt idx="5">
                  <c:v>1</c:v>
                </c:pt>
                <c:pt idx="6">
                  <c:v>1</c:v>
                </c:pt>
                <c:pt idx="7">
                  <c:v>0.98648648648648651</c:v>
                </c:pt>
                <c:pt idx="8">
                  <c:v>1</c:v>
                </c:pt>
                <c:pt idx="9">
                  <c:v>1</c:v>
                </c:pt>
                <c:pt idx="10">
                  <c:v>1</c:v>
                </c:pt>
                <c:pt idx="11">
                  <c:v>1</c:v>
                </c:pt>
              </c:numCache>
            </c:numRef>
          </c:val>
          <c:smooth val="0"/>
          <c:extLst>
            <c:ext xmlns:c16="http://schemas.microsoft.com/office/drawing/2014/chart" uri="{C3380CC4-5D6E-409C-BE32-E72D297353CC}">
              <c16:uniqueId val="{00000000-8D70-4C66-9571-F52AC3F9D818}"/>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Gráficos!$B$7:$M$7</c:f>
              <c:numCache>
                <c:formatCode>0.0%</c:formatCode>
                <c:ptCount val="12"/>
                <c:pt idx="0">
                  <c:v>1</c:v>
                </c:pt>
                <c:pt idx="1">
                  <c:v>1</c:v>
                </c:pt>
                <c:pt idx="2">
                  <c:v>1</c:v>
                </c:pt>
                <c:pt idx="3">
                  <c:v>1</c:v>
                </c:pt>
                <c:pt idx="4">
                  <c:v>1</c:v>
                </c:pt>
                <c:pt idx="5">
                  <c:v>0.99354838709677418</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8D70-4C66-9571-F52AC3F9D818}"/>
            </c:ext>
          </c:extLst>
        </c:ser>
        <c:ser>
          <c:idx val="2"/>
          <c:order val="2"/>
          <c:tx>
            <c:strRef>
              <c:f>Gráficos!$A$8</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Gráficos!$B$8:$M$8</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1</c:v>
                </c:pt>
                <c:pt idx="1">
                  <c:v>1</c:v>
                </c:pt>
                <c:pt idx="2">
                  <c:v>1</c:v>
                </c:pt>
                <c:pt idx="3">
                  <c:v>1</c:v>
                </c:pt>
                <c:pt idx="4">
                  <c:v>1</c:v>
                </c:pt>
                <c:pt idx="5">
                  <c:v>1</c:v>
                </c:pt>
                <c:pt idx="6">
                  <c:v>1</c:v>
                </c:pt>
                <c:pt idx="7">
                  <c:v>0.98648648648648651</c:v>
                </c:pt>
                <c:pt idx="8">
                  <c:v>1</c:v>
                </c:pt>
                <c:pt idx="9" formatCode="0%">
                  <c:v>1</c:v>
                </c:pt>
                <c:pt idx="10" formatCode="0%">
                  <c:v>1</c:v>
                </c:pt>
                <c:pt idx="11" formatCode="0%">
                  <c:v>1</c:v>
                </c:pt>
              </c:numCache>
            </c:numRef>
          </c:val>
          <c:smooth val="0"/>
          <c:extLst>
            <c:ext xmlns:c16="http://schemas.microsoft.com/office/drawing/2014/chart" uri="{C3380CC4-5D6E-409C-BE32-E72D297353CC}">
              <c16:uniqueId val="{00000000-DC13-4CF4-8835-4AB7D1105049}"/>
            </c:ext>
          </c:extLst>
        </c:ser>
        <c:ser>
          <c:idx val="1"/>
          <c:order val="1"/>
          <c:tx>
            <c:strRef>
              <c:f>Gráficos!$A$46</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0.0%</c:formatCode>
                <c:ptCount val="12"/>
                <c:pt idx="0">
                  <c:v>1</c:v>
                </c:pt>
                <c:pt idx="1">
                  <c:v>1</c:v>
                </c:pt>
                <c:pt idx="2">
                  <c:v>0.9982905982905983</c:v>
                </c:pt>
                <c:pt idx="3">
                  <c:v>1</c:v>
                </c:pt>
                <c:pt idx="4">
                  <c:v>1</c:v>
                </c:pt>
                <c:pt idx="5">
                  <c:v>0.99354838709677418</c:v>
                </c:pt>
                <c:pt idx="6">
                  <c:v>1</c:v>
                </c:pt>
                <c:pt idx="7">
                  <c:v>1</c:v>
                </c:pt>
                <c:pt idx="8">
                  <c:v>1</c:v>
                </c:pt>
                <c:pt idx="9" formatCode="0%">
                  <c:v>1</c:v>
                </c:pt>
                <c:pt idx="10" formatCode="0%">
                  <c:v>1</c:v>
                </c:pt>
                <c:pt idx="11" formatCode="0%">
                  <c:v>1</c:v>
                </c:pt>
              </c:numCache>
            </c:numRef>
          </c:val>
          <c:smooth val="0"/>
          <c:extLst>
            <c:ext xmlns:c16="http://schemas.microsoft.com/office/drawing/2014/chart" uri="{C3380CC4-5D6E-409C-BE32-E72D297353CC}">
              <c16:uniqueId val="{00000001-DC13-4CF4-8835-4AB7D1105049}"/>
            </c:ext>
          </c:extLst>
        </c:ser>
        <c:ser>
          <c:idx val="2"/>
          <c:order val="2"/>
          <c:tx>
            <c:strRef>
              <c:f>Gráficos!$A$47</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Gráficos!$B$47:$M$47</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Gráficos!$T$6:$T$7</c:f>
              <c:strCache>
                <c:ptCount val="2"/>
                <c:pt idx="0">
                  <c:v>Interjet</c:v>
                </c:pt>
                <c:pt idx="1">
                  <c:v>Volaris</c:v>
                </c:pt>
              </c:strCache>
            </c:strRef>
          </c:cat>
          <c:val>
            <c:numRef>
              <c:f>Gráficos!$U$6:$U$7</c:f>
              <c:numCache>
                <c:formatCode>0.0%</c:formatCode>
                <c:ptCount val="2"/>
                <c:pt idx="0">
                  <c:v>1</c:v>
                </c:pt>
                <c:pt idx="1">
                  <c:v>0.99780219780219781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Gráficos!$T$6:$T$7</c:f>
              <c:strCache>
                <c:ptCount val="2"/>
                <c:pt idx="0">
                  <c:v>Interjet</c:v>
                </c:pt>
                <c:pt idx="1">
                  <c:v>Volaris</c:v>
                </c:pt>
              </c:strCache>
            </c:strRef>
          </c:cat>
          <c:val>
            <c:numRef>
              <c:f>Gráficos!$V$6:$V$7</c:f>
              <c:numCache>
                <c:formatCode>0.0%</c:formatCode>
                <c:ptCount val="2"/>
                <c:pt idx="0">
                  <c:v>1</c:v>
                </c:pt>
                <c:pt idx="1">
                  <c:v>0.99780219780219781</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Estadounidenses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Gráficos!$U$44</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Gráficos!$T$45:$T$49</c:f>
              <c:strCache>
                <c:ptCount val="5"/>
                <c:pt idx="0">
                  <c:v>American 
Airlines</c:v>
                </c:pt>
                <c:pt idx="1">
                  <c:v>Delta Airlines</c:v>
                </c:pt>
                <c:pt idx="2">
                  <c:v>Republic 
Airlines</c:v>
                </c:pt>
                <c:pt idx="3">
                  <c:v>MN Airlines</c:v>
                </c:pt>
                <c:pt idx="4">
                  <c:v>United 
Airlines</c:v>
                </c:pt>
              </c:strCache>
            </c:strRef>
          </c:cat>
          <c:val>
            <c:numRef>
              <c:f>Gráficos!$U$45:$U$49</c:f>
              <c:numCache>
                <c:formatCode>0.0%</c:formatCode>
                <c:ptCount val="5"/>
                <c:pt idx="0">
                  <c:v>1</c:v>
                </c:pt>
                <c:pt idx="1">
                  <c:v>1</c:v>
                </c:pt>
                <c:pt idx="2">
                  <c:v>1</c:v>
                </c:pt>
                <c:pt idx="3">
                  <c:v>0.99328859060402686</c:v>
                </c:pt>
                <c:pt idx="4">
                  <c:v>1</c:v>
                </c:pt>
              </c:numCache>
            </c:numRef>
          </c:val>
          <c:extLst>
            <c:ext xmlns:c16="http://schemas.microsoft.com/office/drawing/2014/chart" uri="{C3380CC4-5D6E-409C-BE32-E72D297353CC}">
              <c16:uniqueId val="{00000000-2A5E-43A8-9CDF-FD990947D8B4}"/>
            </c:ext>
          </c:extLst>
        </c:ser>
        <c:ser>
          <c:idx val="1"/>
          <c:order val="1"/>
          <c:tx>
            <c:strRef>
              <c:f>Gráficos!$V$44</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Gráficos!$T$45:$T$49</c:f>
              <c:strCache>
                <c:ptCount val="5"/>
                <c:pt idx="0">
                  <c:v>American 
Airlines</c:v>
                </c:pt>
                <c:pt idx="1">
                  <c:v>Delta Airlines</c:v>
                </c:pt>
                <c:pt idx="2">
                  <c:v>Republic 
Airlines</c:v>
                </c:pt>
                <c:pt idx="3">
                  <c:v>MN Airlines</c:v>
                </c:pt>
                <c:pt idx="4">
                  <c:v>United 
Airlines</c:v>
                </c:pt>
              </c:strCache>
            </c:strRef>
          </c:cat>
          <c:val>
            <c:numRef>
              <c:f>Gráficos!$V$45:$V$49</c:f>
              <c:numCache>
                <c:formatCode>0.0%</c:formatCode>
                <c:ptCount val="5"/>
                <c:pt idx="0">
                  <c:v>0.99900099900099903</c:v>
                </c:pt>
                <c:pt idx="1">
                  <c:v>1</c:v>
                </c:pt>
                <c:pt idx="2">
                  <c:v>1</c:v>
                </c:pt>
                <c:pt idx="3">
                  <c:v>0.99328859060402686</c:v>
                </c:pt>
                <c:pt idx="4">
                  <c:v>1</c:v>
                </c:pt>
              </c:numCache>
            </c:numRef>
          </c:val>
          <c:extLst>
            <c:ext xmlns:c16="http://schemas.microsoft.com/office/drawing/2014/chart" uri="{C3380CC4-5D6E-409C-BE32-E72D297353CC}">
              <c16:uniqueId val="{00000001-2A5E-43A8-9CDF-FD990947D8B4}"/>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Canadienses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Gráficos!$U$89</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Gráficos!$T$90:$T$93</c:f>
              <c:strCache>
                <c:ptCount val="4"/>
                <c:pt idx="0">
                  <c:v>Air Canada</c:v>
                </c:pt>
                <c:pt idx="1">
                  <c:v>Sunwing</c:v>
                </c:pt>
                <c:pt idx="2">
                  <c:v>Air Transat</c:v>
                </c:pt>
                <c:pt idx="3">
                  <c:v>West Jet</c:v>
                </c:pt>
              </c:strCache>
            </c:strRef>
          </c:cat>
          <c:val>
            <c:numRef>
              <c:f>Gráficos!$U$90:$U$93</c:f>
              <c:numCache>
                <c:formatCode>0.0%</c:formatCode>
                <c:ptCount val="4"/>
                <c:pt idx="0">
                  <c:v>1</c:v>
                </c:pt>
                <c:pt idx="1">
                  <c:v>1</c:v>
                </c:pt>
                <c:pt idx="2">
                  <c:v>1</c:v>
                </c:pt>
                <c:pt idx="3">
                  <c:v>1</c:v>
                </c:pt>
              </c:numCache>
            </c:numRef>
          </c:val>
          <c:extLst>
            <c:ext xmlns:c16="http://schemas.microsoft.com/office/drawing/2014/chart" uri="{C3380CC4-5D6E-409C-BE32-E72D297353CC}">
              <c16:uniqueId val="{00000000-45A1-4CDA-867F-B7059F9631D2}"/>
            </c:ext>
          </c:extLst>
        </c:ser>
        <c:ser>
          <c:idx val="1"/>
          <c:order val="1"/>
          <c:tx>
            <c:strRef>
              <c:f>Gráficos!$V$89</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Gráficos!$T$90:$T$93</c:f>
              <c:strCache>
                <c:ptCount val="4"/>
                <c:pt idx="0">
                  <c:v>Air Canada</c:v>
                </c:pt>
                <c:pt idx="1">
                  <c:v>Sunwing</c:v>
                </c:pt>
                <c:pt idx="2">
                  <c:v>Air Transat</c:v>
                </c:pt>
                <c:pt idx="3">
                  <c:v>West Jet</c:v>
                </c:pt>
              </c:strCache>
            </c:strRef>
          </c:cat>
          <c:val>
            <c:numRef>
              <c:f>Gráficos!$V$90:$V$93</c:f>
              <c:numCache>
                <c:formatCode>0.0%</c:formatCode>
                <c:ptCount val="4"/>
                <c:pt idx="0">
                  <c:v>1</c:v>
                </c:pt>
                <c:pt idx="1">
                  <c:v>1</c:v>
                </c:pt>
                <c:pt idx="2">
                  <c:v>1</c:v>
                </c:pt>
                <c:pt idx="3">
                  <c:v>1</c:v>
                </c:pt>
              </c:numCache>
            </c:numRef>
          </c:val>
          <c:extLst>
            <c:ext xmlns:c16="http://schemas.microsoft.com/office/drawing/2014/chart" uri="{C3380CC4-5D6E-409C-BE32-E72D297353CC}">
              <c16:uniqueId val="{00000001-45A1-4CDA-867F-B7059F9631D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5"/>
                <c:pt idx="0">
                  <c:v>Operaciones Realizadas</c:v>
                </c:pt>
                <c:pt idx="1">
                  <c:v>   Mantenimiento Aeronaves*</c:v>
                </c:pt>
                <c:pt idx="4">
                  <c:v>   Meteorologia</c:v>
                </c:pt>
              </c:strCache>
            </c:strRef>
          </c:cat>
          <c:val>
            <c:numRef>
              <c:f>('Graficas Cancelaciones'!$I$3,'Graficas Cancelaciones'!$I$6:$I$8,'Graficas Cancelaciones'!$I$10:$I$11)</c:f>
              <c:numCache>
                <c:formatCode>#,##0_ ;\-#,##0\ </c:formatCode>
                <c:ptCount val="6"/>
                <c:pt idx="0">
                  <c:v>4326</c:v>
                </c:pt>
                <c:pt idx="1">
                  <c:v>2</c:v>
                </c:pt>
                <c:pt idx="4">
                  <c:v>1</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19</xdr:col>
      <xdr:colOff>123264</xdr:colOff>
      <xdr:row>59</xdr:row>
      <xdr:rowOff>123266</xdr:rowOff>
    </xdr:from>
    <xdr:ext cx="5339602" cy="4235817"/>
    <xdr:graphicFrame macro="">
      <xdr:nvGraphicFramePr>
        <xdr:cNvPr id="5" name="Gráfico 4">
          <a:extLst>
            <a:ext uri="{FF2B5EF4-FFF2-40B4-BE49-F238E27FC236}">
              <a16:creationId xmlns:a16="http://schemas.microsoft.com/office/drawing/2014/main" id="{A0ED81C9-0A3C-4237-84AF-6FD07F327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19</xdr:col>
      <xdr:colOff>123264</xdr:colOff>
      <xdr:row>93</xdr:row>
      <xdr:rowOff>123266</xdr:rowOff>
    </xdr:from>
    <xdr:ext cx="5339602" cy="4235817"/>
    <xdr:graphicFrame macro="">
      <xdr:nvGraphicFramePr>
        <xdr:cNvPr id="6" name="Gráfico 5">
          <a:extLst>
            <a:ext uri="{FF2B5EF4-FFF2-40B4-BE49-F238E27FC236}">
              <a16:creationId xmlns:a16="http://schemas.microsoft.com/office/drawing/2014/main" id="{0F0D1BCA-E2C6-41E2-95A0-894DE4775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7.693845486108" createdVersion="6" refreshedVersion="6" minRefreshableVersion="3" recordCount="60" xr:uid="{1F593218-2ADF-4098-B3EF-6771B39D30E1}">
  <cacheSource type="worksheet">
    <worksheetSource ref="S3:AH63" sheet="TD Detalle Causas" r:id="rId2"/>
  </cacheSource>
  <cacheFields count="16">
    <cacheField name="Aerolínea" numFmtId="0">
      <sharedItems count="3">
        <s v="American _x000a_Airlines"/>
        <s v="MN Airlines"/>
        <s v="Volaris"/>
      </sharedItems>
    </cacheField>
    <cacheField name="Nacionalidad" numFmtId="0">
      <sharedItems count="2">
        <s v="Estadounidenses"/>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0" count="1">
        <n v="0"/>
      </sharedItems>
    </cacheField>
    <cacheField name="Feb" numFmtId="3">
      <sharedItems containsSemiMixedTypes="0" containsString="0" containsNumber="1" containsInteger="1" minValue="0" maxValue="0" count="1">
        <n v="0"/>
      </sharedItems>
    </cacheField>
    <cacheField name="Mar" numFmtId="3">
      <sharedItems containsSemiMixedTypes="0" containsString="0" containsNumber="1" containsInteger="1" minValue="0" maxValue="1" count="2">
        <n v="1"/>
        <n v="0"/>
      </sharedItems>
    </cacheField>
    <cacheField name="Abr" numFmtId="3">
      <sharedItems containsSemiMixedTypes="0" containsString="0" containsNumber="1" containsInteger="1" minValue="0" maxValue="0" count="1">
        <n v="0"/>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1" count="2">
        <n v="0"/>
        <n v="1"/>
      </sharedItems>
    </cacheField>
    <cacheField name="Jul" numFmtId="3">
      <sharedItems containsSemiMixedTypes="0" containsString="0" containsNumber="1" containsInteger="1" minValue="0" maxValue="0" count="1">
        <n v="0"/>
      </sharedItems>
    </cacheField>
    <cacheField name="Ago" numFmtId="3">
      <sharedItems containsSemiMixedTypes="0" containsString="0" containsNumber="1" containsInteger="1" minValue="0" maxValue="1" count="2">
        <n v="0"/>
        <n v="1"/>
      </sharedItems>
    </cacheField>
    <cacheField name="Sep" numFmtId="3">
      <sharedItems containsSemiMixedTypes="0" containsString="0" containsNumber="1" containsInteger="1" minValue="0" maxValue="0" count="1">
        <n v="0"/>
      </sharedItems>
    </cacheField>
    <cacheField name="Oct" numFmtId="3">
      <sharedItems containsSemiMixedTypes="0" containsString="0" containsNumber="1" containsInteger="1" minValue="0" maxValue="0" count="1">
        <n v="0"/>
      </sharedItems>
    </cacheField>
    <cacheField name="Nov" numFmtId="3">
      <sharedItems containsSemiMixedTypes="0" containsString="0" containsNumber="1" containsInteger="1" minValue="0" maxValue="0" count="1">
        <n v="0"/>
      </sharedItems>
    </cacheField>
    <cacheField name="Dic" numFmtId="3">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x v="0"/>
    <x v="0"/>
    <x v="0"/>
    <x v="0"/>
    <x v="0"/>
    <x v="0"/>
    <x v="0"/>
    <x v="0"/>
    <x v="0"/>
    <x v="0"/>
    <x v="0"/>
  </r>
  <r>
    <x v="0"/>
    <x v="0"/>
    <x v="0"/>
    <x v="1"/>
    <x v="0"/>
    <x v="0"/>
    <x v="1"/>
    <x v="0"/>
    <x v="0"/>
    <x v="0"/>
    <x v="0"/>
    <x v="0"/>
    <x v="0"/>
    <x v="0"/>
    <x v="0"/>
    <x v="0"/>
  </r>
  <r>
    <x v="0"/>
    <x v="0"/>
    <x v="0"/>
    <x v="2"/>
    <x v="0"/>
    <x v="0"/>
    <x v="1"/>
    <x v="0"/>
    <x v="0"/>
    <x v="0"/>
    <x v="0"/>
    <x v="0"/>
    <x v="0"/>
    <x v="0"/>
    <x v="0"/>
    <x v="0"/>
  </r>
  <r>
    <x v="0"/>
    <x v="0"/>
    <x v="0"/>
    <x v="3"/>
    <x v="0"/>
    <x v="0"/>
    <x v="1"/>
    <x v="0"/>
    <x v="0"/>
    <x v="0"/>
    <x v="0"/>
    <x v="0"/>
    <x v="0"/>
    <x v="0"/>
    <x v="0"/>
    <x v="0"/>
  </r>
  <r>
    <x v="0"/>
    <x v="0"/>
    <x v="0"/>
    <x v="4"/>
    <x v="0"/>
    <x v="0"/>
    <x v="1"/>
    <x v="0"/>
    <x v="0"/>
    <x v="0"/>
    <x v="0"/>
    <x v="0"/>
    <x v="0"/>
    <x v="0"/>
    <x v="0"/>
    <x v="0"/>
  </r>
  <r>
    <x v="0"/>
    <x v="0"/>
    <x v="0"/>
    <x v="5"/>
    <x v="0"/>
    <x v="0"/>
    <x v="1"/>
    <x v="0"/>
    <x v="0"/>
    <x v="0"/>
    <x v="0"/>
    <x v="0"/>
    <x v="0"/>
    <x v="0"/>
    <x v="0"/>
    <x v="0"/>
  </r>
  <r>
    <x v="0"/>
    <x v="0"/>
    <x v="0"/>
    <x v="6"/>
    <x v="0"/>
    <x v="0"/>
    <x v="1"/>
    <x v="0"/>
    <x v="0"/>
    <x v="0"/>
    <x v="0"/>
    <x v="0"/>
    <x v="0"/>
    <x v="0"/>
    <x v="0"/>
    <x v="0"/>
  </r>
  <r>
    <x v="0"/>
    <x v="0"/>
    <x v="0"/>
    <x v="7"/>
    <x v="0"/>
    <x v="0"/>
    <x v="1"/>
    <x v="0"/>
    <x v="0"/>
    <x v="0"/>
    <x v="0"/>
    <x v="0"/>
    <x v="0"/>
    <x v="0"/>
    <x v="0"/>
    <x v="0"/>
  </r>
  <r>
    <x v="0"/>
    <x v="0"/>
    <x v="0"/>
    <x v="8"/>
    <x v="0"/>
    <x v="0"/>
    <x v="1"/>
    <x v="0"/>
    <x v="0"/>
    <x v="0"/>
    <x v="0"/>
    <x v="0"/>
    <x v="0"/>
    <x v="0"/>
    <x v="0"/>
    <x v="0"/>
  </r>
  <r>
    <x v="0"/>
    <x v="0"/>
    <x v="0"/>
    <x v="9"/>
    <x v="0"/>
    <x v="0"/>
    <x v="1"/>
    <x v="0"/>
    <x v="0"/>
    <x v="0"/>
    <x v="0"/>
    <x v="0"/>
    <x v="0"/>
    <x v="0"/>
    <x v="0"/>
    <x v="0"/>
  </r>
  <r>
    <x v="0"/>
    <x v="0"/>
    <x v="1"/>
    <x v="10"/>
    <x v="0"/>
    <x v="0"/>
    <x v="1"/>
    <x v="0"/>
    <x v="0"/>
    <x v="0"/>
    <x v="0"/>
    <x v="0"/>
    <x v="0"/>
    <x v="0"/>
    <x v="0"/>
    <x v="0"/>
  </r>
  <r>
    <x v="0"/>
    <x v="0"/>
    <x v="1"/>
    <x v="11"/>
    <x v="0"/>
    <x v="0"/>
    <x v="1"/>
    <x v="0"/>
    <x v="0"/>
    <x v="0"/>
    <x v="0"/>
    <x v="0"/>
    <x v="0"/>
    <x v="0"/>
    <x v="0"/>
    <x v="0"/>
  </r>
  <r>
    <x v="0"/>
    <x v="0"/>
    <x v="1"/>
    <x v="12"/>
    <x v="0"/>
    <x v="0"/>
    <x v="1"/>
    <x v="0"/>
    <x v="0"/>
    <x v="0"/>
    <x v="0"/>
    <x v="0"/>
    <x v="0"/>
    <x v="0"/>
    <x v="0"/>
    <x v="0"/>
  </r>
  <r>
    <x v="0"/>
    <x v="0"/>
    <x v="1"/>
    <x v="13"/>
    <x v="0"/>
    <x v="0"/>
    <x v="1"/>
    <x v="0"/>
    <x v="0"/>
    <x v="0"/>
    <x v="0"/>
    <x v="0"/>
    <x v="0"/>
    <x v="0"/>
    <x v="0"/>
    <x v="0"/>
  </r>
  <r>
    <x v="0"/>
    <x v="0"/>
    <x v="1"/>
    <x v="14"/>
    <x v="0"/>
    <x v="0"/>
    <x v="1"/>
    <x v="0"/>
    <x v="0"/>
    <x v="0"/>
    <x v="0"/>
    <x v="0"/>
    <x v="0"/>
    <x v="0"/>
    <x v="0"/>
    <x v="0"/>
  </r>
  <r>
    <x v="0"/>
    <x v="0"/>
    <x v="1"/>
    <x v="15"/>
    <x v="0"/>
    <x v="0"/>
    <x v="1"/>
    <x v="0"/>
    <x v="0"/>
    <x v="0"/>
    <x v="0"/>
    <x v="0"/>
    <x v="0"/>
    <x v="0"/>
    <x v="0"/>
    <x v="0"/>
  </r>
  <r>
    <x v="0"/>
    <x v="0"/>
    <x v="1"/>
    <x v="16"/>
    <x v="0"/>
    <x v="0"/>
    <x v="1"/>
    <x v="0"/>
    <x v="0"/>
    <x v="0"/>
    <x v="0"/>
    <x v="0"/>
    <x v="0"/>
    <x v="0"/>
    <x v="0"/>
    <x v="0"/>
  </r>
  <r>
    <x v="0"/>
    <x v="0"/>
    <x v="1"/>
    <x v="17"/>
    <x v="0"/>
    <x v="0"/>
    <x v="1"/>
    <x v="0"/>
    <x v="0"/>
    <x v="0"/>
    <x v="0"/>
    <x v="0"/>
    <x v="0"/>
    <x v="0"/>
    <x v="0"/>
    <x v="0"/>
  </r>
  <r>
    <x v="0"/>
    <x v="0"/>
    <x v="1"/>
    <x v="18"/>
    <x v="0"/>
    <x v="0"/>
    <x v="1"/>
    <x v="0"/>
    <x v="0"/>
    <x v="0"/>
    <x v="0"/>
    <x v="0"/>
    <x v="0"/>
    <x v="0"/>
    <x v="0"/>
    <x v="0"/>
  </r>
  <r>
    <x v="0"/>
    <x v="0"/>
    <x v="1"/>
    <x v="19"/>
    <x v="0"/>
    <x v="0"/>
    <x v="1"/>
    <x v="0"/>
    <x v="0"/>
    <x v="0"/>
    <x v="0"/>
    <x v="0"/>
    <x v="0"/>
    <x v="0"/>
    <x v="0"/>
    <x v="0"/>
  </r>
  <r>
    <x v="1"/>
    <x v="0"/>
    <x v="0"/>
    <x v="0"/>
    <x v="0"/>
    <x v="0"/>
    <x v="1"/>
    <x v="0"/>
    <x v="0"/>
    <x v="0"/>
    <x v="0"/>
    <x v="0"/>
    <x v="0"/>
    <x v="0"/>
    <x v="0"/>
    <x v="0"/>
  </r>
  <r>
    <x v="1"/>
    <x v="0"/>
    <x v="0"/>
    <x v="1"/>
    <x v="0"/>
    <x v="0"/>
    <x v="1"/>
    <x v="0"/>
    <x v="0"/>
    <x v="0"/>
    <x v="0"/>
    <x v="0"/>
    <x v="0"/>
    <x v="0"/>
    <x v="0"/>
    <x v="0"/>
  </r>
  <r>
    <x v="1"/>
    <x v="0"/>
    <x v="0"/>
    <x v="2"/>
    <x v="0"/>
    <x v="0"/>
    <x v="1"/>
    <x v="0"/>
    <x v="0"/>
    <x v="0"/>
    <x v="0"/>
    <x v="0"/>
    <x v="0"/>
    <x v="0"/>
    <x v="0"/>
    <x v="0"/>
  </r>
  <r>
    <x v="1"/>
    <x v="0"/>
    <x v="0"/>
    <x v="3"/>
    <x v="0"/>
    <x v="0"/>
    <x v="1"/>
    <x v="0"/>
    <x v="0"/>
    <x v="0"/>
    <x v="0"/>
    <x v="0"/>
    <x v="0"/>
    <x v="0"/>
    <x v="0"/>
    <x v="0"/>
  </r>
  <r>
    <x v="1"/>
    <x v="0"/>
    <x v="0"/>
    <x v="4"/>
    <x v="0"/>
    <x v="0"/>
    <x v="1"/>
    <x v="0"/>
    <x v="0"/>
    <x v="0"/>
    <x v="0"/>
    <x v="0"/>
    <x v="0"/>
    <x v="0"/>
    <x v="0"/>
    <x v="0"/>
  </r>
  <r>
    <x v="1"/>
    <x v="0"/>
    <x v="0"/>
    <x v="5"/>
    <x v="0"/>
    <x v="0"/>
    <x v="1"/>
    <x v="0"/>
    <x v="0"/>
    <x v="0"/>
    <x v="0"/>
    <x v="0"/>
    <x v="0"/>
    <x v="0"/>
    <x v="0"/>
    <x v="0"/>
  </r>
  <r>
    <x v="1"/>
    <x v="0"/>
    <x v="0"/>
    <x v="6"/>
    <x v="0"/>
    <x v="0"/>
    <x v="1"/>
    <x v="0"/>
    <x v="0"/>
    <x v="0"/>
    <x v="0"/>
    <x v="0"/>
    <x v="0"/>
    <x v="0"/>
    <x v="0"/>
    <x v="0"/>
  </r>
  <r>
    <x v="1"/>
    <x v="0"/>
    <x v="0"/>
    <x v="7"/>
    <x v="0"/>
    <x v="0"/>
    <x v="1"/>
    <x v="0"/>
    <x v="0"/>
    <x v="0"/>
    <x v="0"/>
    <x v="0"/>
    <x v="0"/>
    <x v="0"/>
    <x v="0"/>
    <x v="0"/>
  </r>
  <r>
    <x v="1"/>
    <x v="0"/>
    <x v="0"/>
    <x v="8"/>
    <x v="0"/>
    <x v="0"/>
    <x v="1"/>
    <x v="0"/>
    <x v="0"/>
    <x v="0"/>
    <x v="0"/>
    <x v="0"/>
    <x v="0"/>
    <x v="0"/>
    <x v="0"/>
    <x v="0"/>
  </r>
  <r>
    <x v="1"/>
    <x v="0"/>
    <x v="0"/>
    <x v="9"/>
    <x v="0"/>
    <x v="0"/>
    <x v="1"/>
    <x v="0"/>
    <x v="0"/>
    <x v="0"/>
    <x v="0"/>
    <x v="0"/>
    <x v="0"/>
    <x v="0"/>
    <x v="0"/>
    <x v="0"/>
  </r>
  <r>
    <x v="1"/>
    <x v="0"/>
    <x v="1"/>
    <x v="10"/>
    <x v="0"/>
    <x v="0"/>
    <x v="1"/>
    <x v="0"/>
    <x v="0"/>
    <x v="0"/>
    <x v="0"/>
    <x v="0"/>
    <x v="0"/>
    <x v="0"/>
    <x v="0"/>
    <x v="0"/>
  </r>
  <r>
    <x v="1"/>
    <x v="0"/>
    <x v="1"/>
    <x v="11"/>
    <x v="0"/>
    <x v="0"/>
    <x v="1"/>
    <x v="0"/>
    <x v="0"/>
    <x v="1"/>
    <x v="0"/>
    <x v="0"/>
    <x v="0"/>
    <x v="0"/>
    <x v="0"/>
    <x v="0"/>
  </r>
  <r>
    <x v="1"/>
    <x v="0"/>
    <x v="1"/>
    <x v="12"/>
    <x v="0"/>
    <x v="0"/>
    <x v="1"/>
    <x v="0"/>
    <x v="0"/>
    <x v="0"/>
    <x v="0"/>
    <x v="0"/>
    <x v="0"/>
    <x v="0"/>
    <x v="0"/>
    <x v="0"/>
  </r>
  <r>
    <x v="1"/>
    <x v="0"/>
    <x v="1"/>
    <x v="13"/>
    <x v="0"/>
    <x v="0"/>
    <x v="1"/>
    <x v="0"/>
    <x v="0"/>
    <x v="0"/>
    <x v="0"/>
    <x v="0"/>
    <x v="0"/>
    <x v="0"/>
    <x v="0"/>
    <x v="0"/>
  </r>
  <r>
    <x v="1"/>
    <x v="0"/>
    <x v="1"/>
    <x v="14"/>
    <x v="0"/>
    <x v="0"/>
    <x v="1"/>
    <x v="0"/>
    <x v="0"/>
    <x v="0"/>
    <x v="0"/>
    <x v="0"/>
    <x v="0"/>
    <x v="0"/>
    <x v="0"/>
    <x v="0"/>
  </r>
  <r>
    <x v="1"/>
    <x v="0"/>
    <x v="1"/>
    <x v="15"/>
    <x v="0"/>
    <x v="0"/>
    <x v="1"/>
    <x v="0"/>
    <x v="0"/>
    <x v="0"/>
    <x v="0"/>
    <x v="0"/>
    <x v="0"/>
    <x v="0"/>
    <x v="0"/>
    <x v="0"/>
  </r>
  <r>
    <x v="1"/>
    <x v="0"/>
    <x v="1"/>
    <x v="16"/>
    <x v="0"/>
    <x v="0"/>
    <x v="1"/>
    <x v="0"/>
    <x v="0"/>
    <x v="0"/>
    <x v="0"/>
    <x v="0"/>
    <x v="0"/>
    <x v="0"/>
    <x v="0"/>
    <x v="0"/>
  </r>
  <r>
    <x v="1"/>
    <x v="0"/>
    <x v="1"/>
    <x v="17"/>
    <x v="0"/>
    <x v="0"/>
    <x v="1"/>
    <x v="0"/>
    <x v="0"/>
    <x v="0"/>
    <x v="0"/>
    <x v="0"/>
    <x v="0"/>
    <x v="0"/>
    <x v="0"/>
    <x v="0"/>
  </r>
  <r>
    <x v="1"/>
    <x v="0"/>
    <x v="1"/>
    <x v="18"/>
    <x v="0"/>
    <x v="0"/>
    <x v="1"/>
    <x v="0"/>
    <x v="0"/>
    <x v="0"/>
    <x v="0"/>
    <x v="0"/>
    <x v="0"/>
    <x v="0"/>
    <x v="0"/>
    <x v="0"/>
  </r>
  <r>
    <x v="1"/>
    <x v="0"/>
    <x v="1"/>
    <x v="19"/>
    <x v="0"/>
    <x v="0"/>
    <x v="1"/>
    <x v="0"/>
    <x v="0"/>
    <x v="0"/>
    <x v="0"/>
    <x v="0"/>
    <x v="0"/>
    <x v="0"/>
    <x v="0"/>
    <x v="0"/>
  </r>
  <r>
    <x v="2"/>
    <x v="1"/>
    <x v="0"/>
    <x v="0"/>
    <x v="0"/>
    <x v="0"/>
    <x v="1"/>
    <x v="0"/>
    <x v="0"/>
    <x v="0"/>
    <x v="0"/>
    <x v="0"/>
    <x v="0"/>
    <x v="0"/>
    <x v="0"/>
    <x v="0"/>
  </r>
  <r>
    <x v="2"/>
    <x v="1"/>
    <x v="0"/>
    <x v="1"/>
    <x v="0"/>
    <x v="0"/>
    <x v="1"/>
    <x v="0"/>
    <x v="0"/>
    <x v="0"/>
    <x v="0"/>
    <x v="0"/>
    <x v="0"/>
    <x v="0"/>
    <x v="0"/>
    <x v="0"/>
  </r>
  <r>
    <x v="2"/>
    <x v="1"/>
    <x v="0"/>
    <x v="2"/>
    <x v="0"/>
    <x v="0"/>
    <x v="1"/>
    <x v="0"/>
    <x v="0"/>
    <x v="0"/>
    <x v="0"/>
    <x v="0"/>
    <x v="0"/>
    <x v="0"/>
    <x v="0"/>
    <x v="0"/>
  </r>
  <r>
    <x v="2"/>
    <x v="1"/>
    <x v="0"/>
    <x v="3"/>
    <x v="0"/>
    <x v="0"/>
    <x v="1"/>
    <x v="0"/>
    <x v="0"/>
    <x v="0"/>
    <x v="0"/>
    <x v="0"/>
    <x v="0"/>
    <x v="0"/>
    <x v="0"/>
    <x v="0"/>
  </r>
  <r>
    <x v="2"/>
    <x v="1"/>
    <x v="0"/>
    <x v="4"/>
    <x v="0"/>
    <x v="0"/>
    <x v="1"/>
    <x v="0"/>
    <x v="0"/>
    <x v="0"/>
    <x v="0"/>
    <x v="0"/>
    <x v="0"/>
    <x v="0"/>
    <x v="0"/>
    <x v="0"/>
  </r>
  <r>
    <x v="2"/>
    <x v="1"/>
    <x v="0"/>
    <x v="5"/>
    <x v="0"/>
    <x v="0"/>
    <x v="1"/>
    <x v="0"/>
    <x v="0"/>
    <x v="0"/>
    <x v="0"/>
    <x v="0"/>
    <x v="0"/>
    <x v="0"/>
    <x v="0"/>
    <x v="0"/>
  </r>
  <r>
    <x v="2"/>
    <x v="1"/>
    <x v="0"/>
    <x v="6"/>
    <x v="0"/>
    <x v="0"/>
    <x v="1"/>
    <x v="0"/>
    <x v="0"/>
    <x v="0"/>
    <x v="0"/>
    <x v="0"/>
    <x v="0"/>
    <x v="0"/>
    <x v="0"/>
    <x v="0"/>
  </r>
  <r>
    <x v="2"/>
    <x v="1"/>
    <x v="0"/>
    <x v="7"/>
    <x v="0"/>
    <x v="0"/>
    <x v="1"/>
    <x v="0"/>
    <x v="0"/>
    <x v="0"/>
    <x v="0"/>
    <x v="0"/>
    <x v="0"/>
    <x v="0"/>
    <x v="0"/>
    <x v="0"/>
  </r>
  <r>
    <x v="2"/>
    <x v="1"/>
    <x v="0"/>
    <x v="8"/>
    <x v="0"/>
    <x v="0"/>
    <x v="1"/>
    <x v="0"/>
    <x v="0"/>
    <x v="0"/>
    <x v="0"/>
    <x v="0"/>
    <x v="0"/>
    <x v="0"/>
    <x v="0"/>
    <x v="0"/>
  </r>
  <r>
    <x v="2"/>
    <x v="1"/>
    <x v="0"/>
    <x v="9"/>
    <x v="0"/>
    <x v="0"/>
    <x v="1"/>
    <x v="0"/>
    <x v="0"/>
    <x v="0"/>
    <x v="0"/>
    <x v="0"/>
    <x v="0"/>
    <x v="0"/>
    <x v="0"/>
    <x v="0"/>
  </r>
  <r>
    <x v="2"/>
    <x v="1"/>
    <x v="1"/>
    <x v="10"/>
    <x v="0"/>
    <x v="0"/>
    <x v="1"/>
    <x v="0"/>
    <x v="0"/>
    <x v="0"/>
    <x v="0"/>
    <x v="0"/>
    <x v="0"/>
    <x v="0"/>
    <x v="0"/>
    <x v="0"/>
  </r>
  <r>
    <x v="2"/>
    <x v="1"/>
    <x v="1"/>
    <x v="11"/>
    <x v="0"/>
    <x v="0"/>
    <x v="1"/>
    <x v="0"/>
    <x v="0"/>
    <x v="0"/>
    <x v="0"/>
    <x v="1"/>
    <x v="0"/>
    <x v="0"/>
    <x v="0"/>
    <x v="0"/>
  </r>
  <r>
    <x v="2"/>
    <x v="1"/>
    <x v="1"/>
    <x v="12"/>
    <x v="0"/>
    <x v="0"/>
    <x v="1"/>
    <x v="0"/>
    <x v="0"/>
    <x v="0"/>
    <x v="0"/>
    <x v="0"/>
    <x v="0"/>
    <x v="0"/>
    <x v="0"/>
    <x v="0"/>
  </r>
  <r>
    <x v="2"/>
    <x v="1"/>
    <x v="1"/>
    <x v="13"/>
    <x v="0"/>
    <x v="0"/>
    <x v="1"/>
    <x v="0"/>
    <x v="0"/>
    <x v="0"/>
    <x v="0"/>
    <x v="0"/>
    <x v="0"/>
    <x v="0"/>
    <x v="0"/>
    <x v="0"/>
  </r>
  <r>
    <x v="2"/>
    <x v="1"/>
    <x v="1"/>
    <x v="14"/>
    <x v="0"/>
    <x v="0"/>
    <x v="1"/>
    <x v="0"/>
    <x v="0"/>
    <x v="0"/>
    <x v="0"/>
    <x v="0"/>
    <x v="0"/>
    <x v="0"/>
    <x v="0"/>
    <x v="0"/>
  </r>
  <r>
    <x v="2"/>
    <x v="1"/>
    <x v="1"/>
    <x v="15"/>
    <x v="0"/>
    <x v="0"/>
    <x v="1"/>
    <x v="0"/>
    <x v="0"/>
    <x v="0"/>
    <x v="0"/>
    <x v="0"/>
    <x v="0"/>
    <x v="0"/>
    <x v="0"/>
    <x v="0"/>
  </r>
  <r>
    <x v="2"/>
    <x v="1"/>
    <x v="1"/>
    <x v="16"/>
    <x v="0"/>
    <x v="0"/>
    <x v="1"/>
    <x v="0"/>
    <x v="0"/>
    <x v="0"/>
    <x v="0"/>
    <x v="0"/>
    <x v="0"/>
    <x v="0"/>
    <x v="0"/>
    <x v="0"/>
  </r>
  <r>
    <x v="2"/>
    <x v="1"/>
    <x v="1"/>
    <x v="17"/>
    <x v="0"/>
    <x v="0"/>
    <x v="1"/>
    <x v="0"/>
    <x v="0"/>
    <x v="0"/>
    <x v="0"/>
    <x v="0"/>
    <x v="0"/>
    <x v="0"/>
    <x v="0"/>
    <x v="0"/>
  </r>
  <r>
    <x v="2"/>
    <x v="1"/>
    <x v="1"/>
    <x v="18"/>
    <x v="0"/>
    <x v="0"/>
    <x v="1"/>
    <x v="0"/>
    <x v="0"/>
    <x v="0"/>
    <x v="0"/>
    <x v="0"/>
    <x v="0"/>
    <x v="0"/>
    <x v="0"/>
    <x v="0"/>
  </r>
  <r>
    <x v="2"/>
    <x v="1"/>
    <x v="1"/>
    <x v="19"/>
    <x v="0"/>
    <x v="0"/>
    <x v="1"/>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EC006E3-BD0B-47A2-828E-972A5C70347B}" name="TablaDinámica13" cacheId="69"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4">
        <item x="0"/>
        <item x="1"/>
        <item x="2"/>
        <item t="default"/>
      </items>
    </pivotField>
    <pivotField axis="axisPage" showAll="0">
      <items count="3">
        <item x="1"/>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6"/>
    </i>
    <i r="1">
      <x v="13"/>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9"/>
          </reference>
        </references>
      </pivotArea>
    </format>
    <format dxfId="42">
      <pivotArea dataOnly="0" labelOnly="1" fieldPosition="0">
        <references count="2">
          <reference field="2" count="1" selected="0">
            <x v="0"/>
          </reference>
          <reference field="3" count="1">
            <x v="19"/>
          </reference>
        </references>
      </pivotArea>
    </format>
    <format dxfId="41">
      <pivotArea collapsedLevelsAreSubtotals="1" fieldPosition="0">
        <references count="2">
          <reference field="2" count="1" selected="0">
            <x v="1"/>
          </reference>
          <reference field="3" count="1">
            <x v="18"/>
          </reference>
        </references>
      </pivotArea>
    </format>
    <format dxfId="4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D11" sqref="D11"/>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62" t="s">
        <v>0</v>
      </c>
      <c r="B1" s="62"/>
      <c r="C1" s="62"/>
      <c r="D1" s="3"/>
      <c r="E1" s="3"/>
      <c r="F1" s="14"/>
      <c r="G1" s="3"/>
      <c r="H1" s="3"/>
      <c r="I1" s="3"/>
      <c r="J1" s="3"/>
      <c r="K1" s="3"/>
      <c r="L1" s="3"/>
      <c r="M1" s="3"/>
      <c r="N1" s="3"/>
      <c r="O1" s="3"/>
      <c r="Q1" s="14">
        <v>2018</v>
      </c>
    </row>
    <row r="2" spans="1:18" x14ac:dyDescent="0.2">
      <c r="A2" s="4" t="s">
        <v>95</v>
      </c>
      <c r="B2" s="3"/>
      <c r="C2" s="3"/>
      <c r="D2" s="3"/>
      <c r="E2" s="3"/>
      <c r="F2" s="3"/>
      <c r="G2" s="3"/>
      <c r="H2" s="3"/>
      <c r="I2" s="3"/>
      <c r="J2" s="3"/>
      <c r="K2" s="3"/>
      <c r="L2" s="3"/>
      <c r="M2" s="3"/>
      <c r="N2" s="3"/>
      <c r="O2" s="3"/>
    </row>
    <row r="3" spans="1:18" ht="15" x14ac:dyDescent="0.25">
      <c r="A3" s="63" t="s">
        <v>125</v>
      </c>
      <c r="B3" s="63"/>
      <c r="C3" s="63"/>
      <c r="D3" s="11"/>
      <c r="E3" s="10"/>
      <c r="F3" s="10"/>
      <c r="G3" s="10"/>
      <c r="H3" s="10"/>
      <c r="I3" s="10"/>
      <c r="J3" s="10"/>
      <c r="K3" s="10"/>
      <c r="L3" s="10"/>
      <c r="M3" s="10"/>
      <c r="N3" s="10"/>
      <c r="O3" s="10"/>
    </row>
    <row r="4" spans="1:18" x14ac:dyDescent="0.2">
      <c r="A4" s="10"/>
      <c r="B4" s="10"/>
      <c r="C4" s="10"/>
      <c r="D4" s="10"/>
      <c r="E4" s="10"/>
      <c r="F4" s="10"/>
      <c r="G4" s="10"/>
      <c r="H4" s="10"/>
      <c r="I4" s="10"/>
      <c r="J4" s="10"/>
      <c r="K4" s="10"/>
      <c r="L4" s="10"/>
      <c r="M4" s="10"/>
      <c r="N4" s="10"/>
      <c r="O4" s="10"/>
    </row>
    <row r="5" spans="1:18" ht="15" x14ac:dyDescent="0.25">
      <c r="A5" s="64" t="s">
        <v>92</v>
      </c>
      <c r="B5" s="64"/>
      <c r="C5" s="64"/>
      <c r="D5" s="3"/>
      <c r="E5" s="3"/>
      <c r="F5" s="3"/>
      <c r="G5" s="3"/>
      <c r="H5" s="3"/>
      <c r="I5" s="3"/>
      <c r="J5" s="3"/>
      <c r="K5" s="3"/>
      <c r="L5" s="3"/>
      <c r="M5" s="3"/>
      <c r="N5" s="3"/>
      <c r="O5" s="3"/>
    </row>
    <row r="6" spans="1:18" ht="12.75" customHeight="1" x14ac:dyDescent="0.2">
      <c r="A6" s="59" t="s">
        <v>6</v>
      </c>
      <c r="B6" s="59"/>
      <c r="C6" s="59"/>
      <c r="D6" s="3"/>
      <c r="E6" s="3"/>
      <c r="F6" s="3"/>
      <c r="G6" s="3"/>
      <c r="H6" s="3"/>
      <c r="I6" s="3"/>
      <c r="J6" s="3"/>
      <c r="K6" s="3"/>
      <c r="L6" s="3"/>
      <c r="M6" s="3"/>
      <c r="N6" s="3"/>
      <c r="O6" s="3"/>
    </row>
    <row r="7" spans="1:18" ht="30" customHeight="1" x14ac:dyDescent="0.2">
      <c r="A7" s="30" t="s">
        <v>2</v>
      </c>
      <c r="B7" s="30" t="s">
        <v>1</v>
      </c>
      <c r="C7" s="31"/>
      <c r="D7" s="31" t="s">
        <v>79</v>
      </c>
      <c r="E7" s="31" t="s">
        <v>80</v>
      </c>
      <c r="F7" s="31" t="s">
        <v>81</v>
      </c>
      <c r="G7" s="31" t="s">
        <v>82</v>
      </c>
      <c r="H7" s="31" t="s">
        <v>83</v>
      </c>
      <c r="I7" s="31" t="s">
        <v>84</v>
      </c>
      <c r="J7" s="31" t="s">
        <v>85</v>
      </c>
      <c r="K7" s="31" t="s">
        <v>86</v>
      </c>
      <c r="L7" s="31" t="s">
        <v>87</v>
      </c>
      <c r="M7" s="31" t="s">
        <v>88</v>
      </c>
      <c r="N7" s="31" t="s">
        <v>89</v>
      </c>
      <c r="O7" s="31" t="s">
        <v>90</v>
      </c>
      <c r="Q7" s="31" t="s">
        <v>116</v>
      </c>
    </row>
    <row r="8" spans="1:18" ht="24" customHeight="1" x14ac:dyDescent="0.2">
      <c r="A8" s="60" t="s">
        <v>117</v>
      </c>
      <c r="B8" s="60"/>
      <c r="C8" s="27" t="s">
        <v>74</v>
      </c>
      <c r="D8" s="28">
        <f>AVERAGE(D13,D18)</f>
        <v>1</v>
      </c>
      <c r="E8" s="28">
        <f>AVERAGE(E13,E18)</f>
        <v>1</v>
      </c>
      <c r="F8" s="28">
        <f>AVERAGE(F13,F18)</f>
        <v>1</v>
      </c>
      <c r="G8" s="28">
        <f>AVERAGE(G13,G18)</f>
        <v>1</v>
      </c>
      <c r="H8" s="28">
        <f>AVERAGE(H13,H18)</f>
        <v>1</v>
      </c>
      <c r="I8" s="28">
        <f>AVERAGE(I13,I18)</f>
        <v>1</v>
      </c>
      <c r="J8" s="28">
        <f>AVERAGE(J13,J18)</f>
        <v>1</v>
      </c>
      <c r="K8" s="28">
        <f>AVERAGE(K13,K18)</f>
        <v>0.98648648648648651</v>
      </c>
      <c r="L8" s="28">
        <f>AVERAGE(L13,L18)</f>
        <v>1</v>
      </c>
      <c r="M8" s="28">
        <f>AVERAGE(M13,M18)</f>
        <v>1</v>
      </c>
      <c r="N8" s="28">
        <f>AVERAGE(N13,N18)</f>
        <v>1</v>
      </c>
      <c r="O8" s="28">
        <f>AVERAGE(O13,O18)</f>
        <v>1</v>
      </c>
      <c r="Q8" s="34">
        <f>AVERAGE(Q13,Q18)</f>
        <v>0.99890109890109891</v>
      </c>
      <c r="R8" s="7"/>
    </row>
    <row r="9" spans="1:18" ht="12.75" customHeight="1" outlineLevel="1" x14ac:dyDescent="0.2">
      <c r="A9" s="1"/>
      <c r="B9" s="1"/>
      <c r="C9" s="6" t="s">
        <v>75</v>
      </c>
      <c r="D9" s="12">
        <f>D14+D19</f>
        <v>76</v>
      </c>
      <c r="E9" s="12">
        <f>E14+E19</f>
        <v>64</v>
      </c>
      <c r="F9" s="12">
        <f>F14+F19</f>
        <v>78</v>
      </c>
      <c r="G9" s="12">
        <f>G14+G19</f>
        <v>74</v>
      </c>
      <c r="H9" s="12">
        <f>H14+H19</f>
        <v>66</v>
      </c>
      <c r="I9" s="12">
        <f>I14+I19</f>
        <v>66</v>
      </c>
      <c r="J9" s="12">
        <f>J14+J19</f>
        <v>98</v>
      </c>
      <c r="K9" s="12">
        <f>K14+K19</f>
        <v>77</v>
      </c>
      <c r="L9" s="12">
        <f>L14+L19</f>
        <v>76</v>
      </c>
      <c r="M9" s="12">
        <f>M14+M19</f>
        <v>72</v>
      </c>
      <c r="N9" s="12">
        <f>N14+N19</f>
        <v>116</v>
      </c>
      <c r="O9" s="12">
        <f>O14+O19</f>
        <v>108</v>
      </c>
      <c r="Q9" s="12">
        <f>Q14+Q19</f>
        <v>971</v>
      </c>
      <c r="R9" s="7"/>
    </row>
    <row r="10" spans="1:18" ht="12.75" customHeight="1" outlineLevel="1" x14ac:dyDescent="0.2">
      <c r="A10" s="1"/>
      <c r="B10" s="1"/>
      <c r="C10" s="6" t="s">
        <v>76</v>
      </c>
      <c r="D10" s="13">
        <f>AVERAGE(D15,D20)</f>
        <v>1</v>
      </c>
      <c r="E10" s="13">
        <f>AVERAGE(E15,E20)</f>
        <v>1</v>
      </c>
      <c r="F10" s="13">
        <f>AVERAGE(F15,F20)</f>
        <v>1</v>
      </c>
      <c r="G10" s="13">
        <f>AVERAGE(G15,G20)</f>
        <v>1</v>
      </c>
      <c r="H10" s="13">
        <f>AVERAGE(H15,H20)</f>
        <v>1</v>
      </c>
      <c r="I10" s="13">
        <f>AVERAGE(I15,I20)</f>
        <v>1</v>
      </c>
      <c r="J10" s="13">
        <f>AVERAGE(J15,J20)</f>
        <v>1</v>
      </c>
      <c r="K10" s="13">
        <f>AVERAGE(K15,K20)</f>
        <v>0.98648648648648651</v>
      </c>
      <c r="L10" s="13">
        <f>AVERAGE(L15,L20)</f>
        <v>1</v>
      </c>
      <c r="M10" s="13">
        <f>AVERAGE(M15,M20)</f>
        <v>1</v>
      </c>
      <c r="N10" s="13">
        <f>AVERAGE(N15,N20)</f>
        <v>1</v>
      </c>
      <c r="O10" s="13">
        <f>AVERAGE(O15,O20)</f>
        <v>1</v>
      </c>
      <c r="Q10" s="13">
        <f>AVERAGE(Q15,Q20)</f>
        <v>0.99890109890109891</v>
      </c>
      <c r="R10" s="7"/>
    </row>
    <row r="11" spans="1:18" ht="12.75" customHeight="1" outlineLevel="1" x14ac:dyDescent="0.2">
      <c r="A11" s="1"/>
      <c r="B11" s="1"/>
      <c r="C11" s="6" t="s">
        <v>77</v>
      </c>
      <c r="D11" s="13">
        <f>AVERAGE(D16,D21)</f>
        <v>0</v>
      </c>
      <c r="E11" s="13">
        <f>AVERAGE(E16,E21)</f>
        <v>0</v>
      </c>
      <c r="F11" s="13">
        <f>AVERAGE(F16,F21)</f>
        <v>0</v>
      </c>
      <c r="G11" s="13">
        <f>AVERAGE(G16,G21)</f>
        <v>0</v>
      </c>
      <c r="H11" s="13">
        <f>AVERAGE(H16,H21)</f>
        <v>0</v>
      </c>
      <c r="I11" s="13">
        <f>AVERAGE(I16,I21)</f>
        <v>0</v>
      </c>
      <c r="J11" s="13">
        <f>AVERAGE(J16,J21)</f>
        <v>0</v>
      </c>
      <c r="K11" s="13">
        <f>AVERAGE(K16,K21)</f>
        <v>1.3513513513513514E-2</v>
      </c>
      <c r="L11" s="13">
        <f>AVERAGE(L16,L21)</f>
        <v>0</v>
      </c>
      <c r="M11" s="13">
        <f>AVERAGE(M16,M21)</f>
        <v>0</v>
      </c>
      <c r="N11" s="13">
        <f>AVERAGE(N16,N21)</f>
        <v>0</v>
      </c>
      <c r="O11" s="13">
        <f>AVERAGE(O16,O21)</f>
        <v>0</v>
      </c>
      <c r="Q11" s="13">
        <f>AVERAGE(Q16,Q21)</f>
        <v>1.0989010989010989E-3</v>
      </c>
      <c r="R11" s="7"/>
    </row>
    <row r="12" spans="1:18" ht="12.75" customHeight="1" outlineLevel="1" x14ac:dyDescent="0.2">
      <c r="A12" s="1"/>
      <c r="B12" s="1"/>
      <c r="C12" s="6" t="s">
        <v>78</v>
      </c>
      <c r="D12" s="13">
        <f>AVERAGE(D17,D22)</f>
        <v>0</v>
      </c>
      <c r="E12" s="13">
        <f>AVERAGE(E17,E22)</f>
        <v>0</v>
      </c>
      <c r="F12" s="13">
        <f>AVERAGE(F17,F22)</f>
        <v>0</v>
      </c>
      <c r="G12" s="13">
        <f>AVERAGE(G17,G22)</f>
        <v>0</v>
      </c>
      <c r="H12" s="13">
        <f>AVERAGE(H17,H22)</f>
        <v>0</v>
      </c>
      <c r="I12" s="13">
        <f>AVERAGE(I17,I22)</f>
        <v>0</v>
      </c>
      <c r="J12" s="13">
        <f>AVERAGE(J17,J22)</f>
        <v>0</v>
      </c>
      <c r="K12" s="13">
        <f>AVERAGE(K17,K22)</f>
        <v>1.3513513513513514E-2</v>
      </c>
      <c r="L12" s="13">
        <f>AVERAGE(L17,L22)</f>
        <v>0</v>
      </c>
      <c r="M12" s="13">
        <f>AVERAGE(M17,M22)</f>
        <v>0</v>
      </c>
      <c r="N12" s="13">
        <f>AVERAGE(N17,N22)</f>
        <v>0</v>
      </c>
      <c r="O12" s="13">
        <f>AVERAGE(O17,O22)</f>
        <v>0</v>
      </c>
      <c r="Q12" s="13">
        <f>AVERAGE(Q17,Q22)</f>
        <v>1.0989010989010989E-3</v>
      </c>
      <c r="R12" s="7"/>
    </row>
    <row r="13" spans="1:18" x14ac:dyDescent="0.2">
      <c r="A13" s="32" t="s">
        <v>126</v>
      </c>
      <c r="B13" s="32" t="s">
        <v>127</v>
      </c>
      <c r="C13" s="33" t="s">
        <v>74</v>
      </c>
      <c r="D13" s="29">
        <v>1</v>
      </c>
      <c r="E13" s="29">
        <v>1</v>
      </c>
      <c r="F13" s="29">
        <v>1</v>
      </c>
      <c r="G13" s="29">
        <v>1</v>
      </c>
      <c r="H13" s="29">
        <v>1</v>
      </c>
      <c r="I13" s="29">
        <v>1</v>
      </c>
      <c r="J13" s="29">
        <v>1</v>
      </c>
      <c r="K13" s="29">
        <v>1</v>
      </c>
      <c r="L13" s="29">
        <v>1</v>
      </c>
      <c r="M13" s="29">
        <v>1</v>
      </c>
      <c r="N13" s="29">
        <v>1</v>
      </c>
      <c r="O13" s="29">
        <v>1</v>
      </c>
      <c r="Q13" s="29">
        <v>1</v>
      </c>
      <c r="R13" s="7"/>
    </row>
    <row r="14" spans="1:18" ht="12.75" customHeight="1" outlineLevel="1" x14ac:dyDescent="0.2">
      <c r="A14" s="1"/>
      <c r="B14" s="1"/>
      <c r="C14" s="6" t="s">
        <v>75</v>
      </c>
      <c r="D14" s="12">
        <v>42</v>
      </c>
      <c r="E14" s="12">
        <v>32</v>
      </c>
      <c r="F14" s="12">
        <v>44</v>
      </c>
      <c r="G14" s="12">
        <v>40</v>
      </c>
      <c r="H14" s="12">
        <v>34</v>
      </c>
      <c r="I14" s="12">
        <v>34</v>
      </c>
      <c r="J14" s="12">
        <v>62</v>
      </c>
      <c r="K14" s="12">
        <v>40</v>
      </c>
      <c r="L14" s="12">
        <v>38</v>
      </c>
      <c r="M14" s="12">
        <v>40</v>
      </c>
      <c r="N14" s="12">
        <v>58</v>
      </c>
      <c r="O14" s="12">
        <v>52</v>
      </c>
      <c r="Q14" s="12">
        <v>516</v>
      </c>
      <c r="R14" s="7"/>
    </row>
    <row r="15" spans="1:18" ht="12.75" customHeight="1" outlineLevel="1" x14ac:dyDescent="0.2">
      <c r="A15" s="1"/>
      <c r="B15" s="1"/>
      <c r="C15" s="6" t="s">
        <v>76</v>
      </c>
      <c r="D15" s="13">
        <v>1</v>
      </c>
      <c r="E15" s="13">
        <v>1</v>
      </c>
      <c r="F15" s="13">
        <v>1</v>
      </c>
      <c r="G15" s="13">
        <v>1</v>
      </c>
      <c r="H15" s="13">
        <v>1</v>
      </c>
      <c r="I15" s="13">
        <v>1</v>
      </c>
      <c r="J15" s="13">
        <v>1</v>
      </c>
      <c r="K15" s="13">
        <v>1</v>
      </c>
      <c r="L15" s="13">
        <v>1</v>
      </c>
      <c r="M15" s="13">
        <v>1</v>
      </c>
      <c r="N15" s="13">
        <v>1</v>
      </c>
      <c r="O15" s="13">
        <v>1</v>
      </c>
      <c r="Q15" s="13">
        <v>1</v>
      </c>
      <c r="R15" s="7"/>
    </row>
    <row r="16" spans="1:18" ht="12.75" customHeight="1" outlineLevel="1" x14ac:dyDescent="0.2">
      <c r="A16" s="1"/>
      <c r="B16" s="1"/>
      <c r="C16" s="6" t="s">
        <v>77</v>
      </c>
      <c r="D16" s="13">
        <v>0</v>
      </c>
      <c r="E16" s="13">
        <v>0</v>
      </c>
      <c r="F16" s="13">
        <v>0</v>
      </c>
      <c r="G16" s="13">
        <v>0</v>
      </c>
      <c r="H16" s="13">
        <v>0</v>
      </c>
      <c r="I16" s="13">
        <v>0</v>
      </c>
      <c r="J16" s="13">
        <v>0</v>
      </c>
      <c r="K16" s="13">
        <v>0</v>
      </c>
      <c r="L16" s="13">
        <v>0</v>
      </c>
      <c r="M16" s="13">
        <v>0</v>
      </c>
      <c r="N16" s="13">
        <v>0</v>
      </c>
      <c r="O16" s="13">
        <v>0</v>
      </c>
      <c r="Q16" s="13">
        <v>0</v>
      </c>
      <c r="R16" s="7"/>
    </row>
    <row r="17" spans="1:18" ht="12.75" customHeight="1" outlineLevel="1" x14ac:dyDescent="0.2">
      <c r="A17" s="1"/>
      <c r="B17" s="1"/>
      <c r="C17" s="6" t="s">
        <v>78</v>
      </c>
      <c r="D17" s="13">
        <v>0</v>
      </c>
      <c r="E17" s="13">
        <v>0</v>
      </c>
      <c r="F17" s="13">
        <v>0</v>
      </c>
      <c r="G17" s="13">
        <v>0</v>
      </c>
      <c r="H17" s="13">
        <v>0</v>
      </c>
      <c r="I17" s="13">
        <v>0</v>
      </c>
      <c r="J17" s="13">
        <v>0</v>
      </c>
      <c r="K17" s="13">
        <v>0</v>
      </c>
      <c r="L17" s="13">
        <v>0</v>
      </c>
      <c r="M17" s="13">
        <v>0</v>
      </c>
      <c r="N17" s="13">
        <v>0</v>
      </c>
      <c r="O17" s="13">
        <v>0</v>
      </c>
      <c r="Q17" s="13">
        <v>0</v>
      </c>
      <c r="R17" s="7"/>
    </row>
    <row r="18" spans="1:18" x14ac:dyDescent="0.2">
      <c r="A18" s="32" t="s">
        <v>128</v>
      </c>
      <c r="B18" s="32" t="s">
        <v>129</v>
      </c>
      <c r="C18" s="33" t="s">
        <v>74</v>
      </c>
      <c r="D18" s="29">
        <v>1</v>
      </c>
      <c r="E18" s="29">
        <v>1</v>
      </c>
      <c r="F18" s="29">
        <v>1</v>
      </c>
      <c r="G18" s="29">
        <v>1</v>
      </c>
      <c r="H18" s="29">
        <v>1</v>
      </c>
      <c r="I18" s="29">
        <v>1</v>
      </c>
      <c r="J18" s="29">
        <v>1</v>
      </c>
      <c r="K18" s="29">
        <v>0.97297297297297303</v>
      </c>
      <c r="L18" s="29">
        <v>1</v>
      </c>
      <c r="M18" s="29">
        <v>1</v>
      </c>
      <c r="N18" s="29">
        <v>1</v>
      </c>
      <c r="O18" s="29">
        <v>1</v>
      </c>
      <c r="Q18" s="29">
        <v>0.99780219780219781</v>
      </c>
      <c r="R18" s="7"/>
    </row>
    <row r="19" spans="1:18" ht="12.75" customHeight="1" outlineLevel="1" x14ac:dyDescent="0.2">
      <c r="A19" s="1"/>
      <c r="B19" s="1"/>
      <c r="C19" s="6" t="s">
        <v>75</v>
      </c>
      <c r="D19" s="12">
        <v>34</v>
      </c>
      <c r="E19" s="12">
        <v>32</v>
      </c>
      <c r="F19" s="12">
        <v>34</v>
      </c>
      <c r="G19" s="12">
        <v>34</v>
      </c>
      <c r="H19" s="12">
        <v>32</v>
      </c>
      <c r="I19" s="12">
        <v>32</v>
      </c>
      <c r="J19" s="12">
        <v>36</v>
      </c>
      <c r="K19" s="12">
        <v>37</v>
      </c>
      <c r="L19" s="12">
        <v>38</v>
      </c>
      <c r="M19" s="12">
        <v>32</v>
      </c>
      <c r="N19" s="12">
        <v>58</v>
      </c>
      <c r="O19" s="12">
        <v>56</v>
      </c>
      <c r="Q19" s="12">
        <v>455</v>
      </c>
      <c r="R19" s="7"/>
    </row>
    <row r="20" spans="1:18" ht="12.75" customHeight="1" outlineLevel="1" x14ac:dyDescent="0.2">
      <c r="A20" s="1"/>
      <c r="B20" s="1"/>
      <c r="C20" s="6" t="s">
        <v>76</v>
      </c>
      <c r="D20" s="13">
        <v>1</v>
      </c>
      <c r="E20" s="13">
        <v>1</v>
      </c>
      <c r="F20" s="13">
        <v>1</v>
      </c>
      <c r="G20" s="13">
        <v>1</v>
      </c>
      <c r="H20" s="13">
        <v>1</v>
      </c>
      <c r="I20" s="13">
        <v>1</v>
      </c>
      <c r="J20" s="13">
        <v>1</v>
      </c>
      <c r="K20" s="13">
        <v>0.97297297297297303</v>
      </c>
      <c r="L20" s="13">
        <v>1</v>
      </c>
      <c r="M20" s="13">
        <v>1</v>
      </c>
      <c r="N20" s="13">
        <v>1</v>
      </c>
      <c r="O20" s="13">
        <v>1</v>
      </c>
      <c r="Q20" s="13">
        <v>0.99780219780219781</v>
      </c>
      <c r="R20" s="7"/>
    </row>
    <row r="21" spans="1:18" ht="12.75" customHeight="1" outlineLevel="1" x14ac:dyDescent="0.2">
      <c r="A21" s="1"/>
      <c r="B21" s="1"/>
      <c r="C21" s="6" t="s">
        <v>77</v>
      </c>
      <c r="D21" s="13">
        <v>0</v>
      </c>
      <c r="E21" s="13">
        <v>0</v>
      </c>
      <c r="F21" s="13">
        <v>0</v>
      </c>
      <c r="G21" s="13">
        <v>0</v>
      </c>
      <c r="H21" s="13">
        <v>0</v>
      </c>
      <c r="I21" s="13">
        <v>0</v>
      </c>
      <c r="J21" s="13">
        <v>0</v>
      </c>
      <c r="K21" s="13">
        <v>2.7027027027027029E-2</v>
      </c>
      <c r="L21" s="13">
        <v>0</v>
      </c>
      <c r="M21" s="13">
        <v>0</v>
      </c>
      <c r="N21" s="13">
        <v>0</v>
      </c>
      <c r="O21" s="13">
        <v>0</v>
      </c>
      <c r="Q21" s="13">
        <v>2.1978021978021978E-3</v>
      </c>
      <c r="R21" s="7"/>
    </row>
    <row r="22" spans="1:18" ht="12.75" customHeight="1" outlineLevel="1" x14ac:dyDescent="0.2">
      <c r="A22" s="1"/>
      <c r="B22" s="1"/>
      <c r="C22" s="6" t="s">
        <v>78</v>
      </c>
      <c r="D22" s="13">
        <v>0</v>
      </c>
      <c r="E22" s="13">
        <v>0</v>
      </c>
      <c r="F22" s="13">
        <v>0</v>
      </c>
      <c r="G22" s="13">
        <v>0</v>
      </c>
      <c r="H22" s="13">
        <v>0</v>
      </c>
      <c r="I22" s="13">
        <v>0</v>
      </c>
      <c r="J22" s="13">
        <v>0</v>
      </c>
      <c r="K22" s="13">
        <v>2.7027027027027029E-2</v>
      </c>
      <c r="L22" s="13">
        <v>0</v>
      </c>
      <c r="M22" s="13">
        <v>0</v>
      </c>
      <c r="N22" s="13">
        <v>0</v>
      </c>
      <c r="O22" s="13">
        <v>0</v>
      </c>
      <c r="Q22" s="13">
        <v>2.1978021978021978E-3</v>
      </c>
      <c r="R22" s="7"/>
    </row>
    <row r="23" spans="1:18" x14ac:dyDescent="0.2">
      <c r="A23" s="2"/>
      <c r="B23" s="2"/>
      <c r="C23" s="2"/>
      <c r="D23" s="5"/>
      <c r="E23" s="5"/>
      <c r="F23" s="5"/>
      <c r="G23" s="5"/>
      <c r="H23" s="5"/>
      <c r="I23" s="5"/>
      <c r="J23" s="5"/>
      <c r="K23" s="5"/>
      <c r="L23" s="5"/>
      <c r="M23" s="5"/>
      <c r="N23" s="5"/>
      <c r="O23" s="5"/>
    </row>
    <row r="24" spans="1:18" ht="15" x14ac:dyDescent="0.25">
      <c r="A24" s="64" t="s">
        <v>93</v>
      </c>
      <c r="B24" s="64"/>
      <c r="C24" s="64"/>
      <c r="E24" s="7"/>
      <c r="F24" s="7"/>
      <c r="G24" s="7"/>
      <c r="H24" s="7"/>
      <c r="I24" s="7"/>
      <c r="J24" s="7"/>
      <c r="K24" s="7"/>
      <c r="L24" s="7"/>
      <c r="M24" s="7"/>
      <c r="N24" s="7"/>
      <c r="O24" s="7"/>
    </row>
    <row r="25" spans="1:18" ht="12.75" customHeight="1" x14ac:dyDescent="0.2">
      <c r="A25" s="59" t="s">
        <v>94</v>
      </c>
      <c r="B25" s="59"/>
      <c r="C25" s="59"/>
    </row>
    <row r="26" spans="1:18" ht="30" customHeight="1" x14ac:dyDescent="0.2">
      <c r="A26" s="30" t="s">
        <v>2</v>
      </c>
      <c r="B26" s="30" t="s">
        <v>1</v>
      </c>
      <c r="C26" s="31"/>
      <c r="D26" s="31" t="s">
        <v>79</v>
      </c>
      <c r="E26" s="31" t="s">
        <v>80</v>
      </c>
      <c r="F26" s="31" t="s">
        <v>81</v>
      </c>
      <c r="G26" s="31" t="s">
        <v>82</v>
      </c>
      <c r="H26" s="31" t="s">
        <v>83</v>
      </c>
      <c r="I26" s="31" t="s">
        <v>84</v>
      </c>
      <c r="J26" s="31" t="s">
        <v>85</v>
      </c>
      <c r="K26" s="31" t="s">
        <v>86</v>
      </c>
      <c r="L26" s="31" t="s">
        <v>87</v>
      </c>
      <c r="M26" s="31" t="s">
        <v>88</v>
      </c>
      <c r="N26" s="31" t="s">
        <v>89</v>
      </c>
      <c r="O26" s="31" t="s">
        <v>90</v>
      </c>
      <c r="Q26" s="31" t="s">
        <v>116</v>
      </c>
    </row>
    <row r="27" spans="1:18" ht="24" customHeight="1" x14ac:dyDescent="0.2">
      <c r="A27" s="60" t="s">
        <v>118</v>
      </c>
      <c r="B27" s="60"/>
      <c r="C27" s="27" t="s">
        <v>74</v>
      </c>
      <c r="D27" s="28">
        <f>AVERAGE(D32,D37,D42,D47,D52)</f>
        <v>1</v>
      </c>
      <c r="E27" s="28">
        <f>AVERAGE(E32,E37,E42,E47,E52)</f>
        <v>1</v>
      </c>
      <c r="F27" s="28">
        <f>AVERAGE(F32,F37,F42,F47,F52)</f>
        <v>1</v>
      </c>
      <c r="G27" s="28">
        <f>AVERAGE(G32,G37,G42,G47,G52)</f>
        <v>1</v>
      </c>
      <c r="H27" s="28">
        <f>AVERAGE(H32,H37,H42,H47,H52)</f>
        <v>1</v>
      </c>
      <c r="I27" s="28">
        <f>AVERAGE(I32,I37,I42,I47,I52)</f>
        <v>0.99354838709677418</v>
      </c>
      <c r="J27" s="28">
        <f>AVERAGE(J32,J37,J42,J47,J52)</f>
        <v>1</v>
      </c>
      <c r="K27" s="28">
        <f>AVERAGE(K32,K37,K42,K47,K52)</f>
        <v>1</v>
      </c>
      <c r="L27" s="28">
        <f>AVERAGE(L32,L37,L42,L47,L52)</f>
        <v>1</v>
      </c>
      <c r="M27" s="28">
        <f>AVERAGE(M32,M37,M42,M47,M52)</f>
        <v>1</v>
      </c>
      <c r="N27" s="28">
        <f>AVERAGE(N32,N37,N42,N47,N52)</f>
        <v>1</v>
      </c>
      <c r="O27" s="28">
        <f>AVERAGE(O32,O37,O42,O47,O52)</f>
        <v>1</v>
      </c>
      <c r="P27" s="38"/>
      <c r="Q27" s="34">
        <f>AVERAGE(Q32,Q37,Q42,Q47,Q52)</f>
        <v>0.99865771812080539</v>
      </c>
    </row>
    <row r="28" spans="1:18" ht="12.75" customHeight="1" outlineLevel="1" x14ac:dyDescent="0.2">
      <c r="A28" s="1"/>
      <c r="B28" s="1"/>
      <c r="C28" s="6" t="s">
        <v>75</v>
      </c>
      <c r="D28" s="12">
        <f>D33+D38+D43+D48+D53</f>
        <v>282</v>
      </c>
      <c r="E28" s="12">
        <f>E33+E38+E43+E48+E53</f>
        <v>276</v>
      </c>
      <c r="F28" s="12">
        <f>F33+F38+F43+F48+F53</f>
        <v>369</v>
      </c>
      <c r="G28" s="12">
        <f>G33+G38+G43+G48+G53</f>
        <v>270</v>
      </c>
      <c r="H28" s="12">
        <f>H33+H38+H43+H48+H53</f>
        <v>244</v>
      </c>
      <c r="I28" s="12">
        <f>I33+I38+I43+I48+I53</f>
        <v>305</v>
      </c>
      <c r="J28" s="12">
        <f>J33+J38+J43+J48+J53</f>
        <v>302</v>
      </c>
      <c r="K28" s="12">
        <f>K33+K38+K43+K48+K53</f>
        <v>242</v>
      </c>
      <c r="L28" s="12">
        <f>L33+L38+L43+L48+L53</f>
        <v>144</v>
      </c>
      <c r="M28" s="12">
        <f>M33+M38+M43+M48+M53</f>
        <v>140</v>
      </c>
      <c r="N28" s="12">
        <f>N33+N38+N43+N48+N53</f>
        <v>202</v>
      </c>
      <c r="O28" s="12">
        <f>O33+O38+O43+O48+O53</f>
        <v>264</v>
      </c>
      <c r="Q28" s="12">
        <f>Q33+Q38+Q43+Q48+Q53</f>
        <v>3040</v>
      </c>
      <c r="R28" s="7"/>
    </row>
    <row r="29" spans="1:18" ht="12.75" customHeight="1" outlineLevel="1" x14ac:dyDescent="0.2">
      <c r="A29" s="1"/>
      <c r="B29" s="1"/>
      <c r="C29" s="6" t="s">
        <v>76</v>
      </c>
      <c r="D29" s="13">
        <f>AVERAGE(D34,D39,D44,D49,D54)</f>
        <v>1</v>
      </c>
      <c r="E29" s="13">
        <f>AVERAGE(E34,E39,E44,E49,E54)</f>
        <v>1</v>
      </c>
      <c r="F29" s="13">
        <f>AVERAGE(F34,F39,F44,F49,F54)</f>
        <v>0.9982905982905983</v>
      </c>
      <c r="G29" s="13">
        <f>AVERAGE(G34,G39,G44,G49,G54)</f>
        <v>1</v>
      </c>
      <c r="H29" s="13">
        <f>AVERAGE(H34,H39,H44,H49,H54)</f>
        <v>1</v>
      </c>
      <c r="I29" s="13">
        <f>AVERAGE(I34,I39,I44,I49,I54)</f>
        <v>0.99354838709677418</v>
      </c>
      <c r="J29" s="13">
        <f>AVERAGE(J34,J39,J44,J49,J54)</f>
        <v>1</v>
      </c>
      <c r="K29" s="13">
        <f>AVERAGE(K34,K39,K44,K49,K54)</f>
        <v>1</v>
      </c>
      <c r="L29" s="13">
        <f>AVERAGE(L34,L39,L44,L49,L54)</f>
        <v>1</v>
      </c>
      <c r="M29" s="13">
        <f>AVERAGE(M34,M39,M44,M49,M54)</f>
        <v>1</v>
      </c>
      <c r="N29" s="13">
        <f>AVERAGE(N34,N39,N44,N49,N54)</f>
        <v>1</v>
      </c>
      <c r="O29" s="13">
        <f>AVERAGE(O34,O39,O44,O49,O54)</f>
        <v>1</v>
      </c>
      <c r="Q29" s="13">
        <f>AVERAGE(Q34,Q39,Q44,Q49,Q54)</f>
        <v>0.99845791792100513</v>
      </c>
      <c r="R29" s="7"/>
    </row>
    <row r="30" spans="1:18" ht="12.75" customHeight="1" outlineLevel="1" x14ac:dyDescent="0.2">
      <c r="A30" s="1"/>
      <c r="B30" s="1"/>
      <c r="C30" s="6" t="s">
        <v>77</v>
      </c>
      <c r="D30" s="13">
        <f>AVERAGE(D35,D40,D45,D50,D55)</f>
        <v>0</v>
      </c>
      <c r="E30" s="13">
        <f>AVERAGE(E35,E40,E45,E50,E55)</f>
        <v>0</v>
      </c>
      <c r="F30" s="13">
        <f>AVERAGE(F35,F40,F45,F50,F55)</f>
        <v>1.7094017094017096E-3</v>
      </c>
      <c r="G30" s="13">
        <f>AVERAGE(G35,G40,G45,G50,G55)</f>
        <v>0</v>
      </c>
      <c r="H30" s="13">
        <f>AVERAGE(H35,H40,H45,H50,H55)</f>
        <v>0</v>
      </c>
      <c r="I30" s="13">
        <f>AVERAGE(I35,I40,I45,I50,I55)</f>
        <v>6.4516129032258064E-3</v>
      </c>
      <c r="J30" s="13">
        <f>AVERAGE(J35,J40,J45,J50,J55)</f>
        <v>0</v>
      </c>
      <c r="K30" s="13">
        <f>AVERAGE(K35,K40,K45,K50,K55)</f>
        <v>0</v>
      </c>
      <c r="L30" s="13">
        <f>AVERAGE(L35,L40,L45,L50,L55)</f>
        <v>0</v>
      </c>
      <c r="M30" s="13">
        <f>AVERAGE(M35,M40,M45,M50,M55)</f>
        <v>0</v>
      </c>
      <c r="N30" s="13">
        <f>AVERAGE(N35,N40,N45,N50,N55)</f>
        <v>0</v>
      </c>
      <c r="O30" s="13">
        <f>AVERAGE(O35,O40,O45,O50,O55)</f>
        <v>0</v>
      </c>
      <c r="Q30" s="13">
        <f>AVERAGE(Q35,Q40,Q45,Q50,Q55)</f>
        <v>1.5420820789948306E-3</v>
      </c>
      <c r="R30" s="7"/>
    </row>
    <row r="31" spans="1:18" ht="12.75" customHeight="1" outlineLevel="1" x14ac:dyDescent="0.2">
      <c r="A31" s="1"/>
      <c r="B31" s="1"/>
      <c r="C31" s="6" t="s">
        <v>78</v>
      </c>
      <c r="D31" s="13">
        <f>AVERAGE(D36,D41,D46,D51,D56)</f>
        <v>0</v>
      </c>
      <c r="E31" s="13">
        <f>AVERAGE(E36,E41,E46,E51,E56)</f>
        <v>0</v>
      </c>
      <c r="F31" s="13">
        <f>AVERAGE(F36,F41,F46,F51,F56)</f>
        <v>0</v>
      </c>
      <c r="G31" s="13">
        <f>AVERAGE(G36,G41,G46,G51,G56)</f>
        <v>0</v>
      </c>
      <c r="H31" s="13">
        <f>AVERAGE(H36,H41,H46,H51,H56)</f>
        <v>0</v>
      </c>
      <c r="I31" s="13">
        <f>AVERAGE(I36,I41,I46,I51,I56)</f>
        <v>6.4516129032258064E-3</v>
      </c>
      <c r="J31" s="13">
        <f>AVERAGE(J36,J41,J46,J51,J56)</f>
        <v>0</v>
      </c>
      <c r="K31" s="13">
        <f>AVERAGE(K36,K41,K46,K51,K56)</f>
        <v>0</v>
      </c>
      <c r="L31" s="13">
        <f>AVERAGE(L36,L41,L46,L51,L56)</f>
        <v>0</v>
      </c>
      <c r="M31" s="13">
        <f>AVERAGE(M36,M41,M46,M51,M56)</f>
        <v>0</v>
      </c>
      <c r="N31" s="13">
        <f>AVERAGE(N36,N41,N46,N51,N56)</f>
        <v>0</v>
      </c>
      <c r="O31" s="13">
        <f>AVERAGE(O36,O41,O46,O51,O56)</f>
        <v>0</v>
      </c>
      <c r="Q31" s="13">
        <f>AVERAGE(Q36,Q41,Q46,Q51,Q56)</f>
        <v>1.3422818791946308E-3</v>
      </c>
      <c r="R31" s="7"/>
    </row>
    <row r="32" spans="1:18" x14ac:dyDescent="0.2">
      <c r="A32" s="32" t="s">
        <v>130</v>
      </c>
      <c r="B32" s="32" t="s">
        <v>131</v>
      </c>
      <c r="C32" s="33" t="s">
        <v>74</v>
      </c>
      <c r="D32" s="29">
        <v>1</v>
      </c>
      <c r="E32" s="29">
        <v>1</v>
      </c>
      <c r="F32" s="29">
        <v>1</v>
      </c>
      <c r="G32" s="29">
        <v>1</v>
      </c>
      <c r="H32" s="29">
        <v>1</v>
      </c>
      <c r="I32" s="29">
        <v>1</v>
      </c>
      <c r="J32" s="29">
        <v>1</v>
      </c>
      <c r="K32" s="29">
        <v>1</v>
      </c>
      <c r="L32" s="29">
        <v>1</v>
      </c>
      <c r="M32" s="29">
        <v>1</v>
      </c>
      <c r="N32" s="29">
        <v>1</v>
      </c>
      <c r="O32" s="29">
        <v>1</v>
      </c>
      <c r="Q32" s="29">
        <v>1</v>
      </c>
    </row>
    <row r="33" spans="1:17" ht="12.75" customHeight="1" outlineLevel="1" x14ac:dyDescent="0.2">
      <c r="A33" s="1"/>
      <c r="B33" s="1"/>
      <c r="C33" s="6" t="s">
        <v>75</v>
      </c>
      <c r="D33" s="12">
        <v>106</v>
      </c>
      <c r="E33" s="12">
        <v>88</v>
      </c>
      <c r="F33" s="12">
        <v>117</v>
      </c>
      <c r="G33" s="12">
        <v>90</v>
      </c>
      <c r="H33" s="12">
        <v>80</v>
      </c>
      <c r="I33" s="12">
        <v>80</v>
      </c>
      <c r="J33" s="12">
        <v>70</v>
      </c>
      <c r="K33" s="12">
        <v>72</v>
      </c>
      <c r="L33" s="12">
        <v>62</v>
      </c>
      <c r="M33" s="12">
        <v>74</v>
      </c>
      <c r="N33" s="12">
        <v>78</v>
      </c>
      <c r="O33" s="12">
        <v>84</v>
      </c>
      <c r="Q33" s="12">
        <v>1001</v>
      </c>
    </row>
    <row r="34" spans="1:17" ht="12.75" customHeight="1" outlineLevel="1" x14ac:dyDescent="0.2">
      <c r="A34" s="1"/>
      <c r="B34" s="1"/>
      <c r="C34" s="6" t="s">
        <v>76</v>
      </c>
      <c r="D34" s="13">
        <v>1</v>
      </c>
      <c r="E34" s="13">
        <v>1</v>
      </c>
      <c r="F34" s="13">
        <v>0.99145299145299148</v>
      </c>
      <c r="G34" s="13">
        <v>1</v>
      </c>
      <c r="H34" s="13">
        <v>1</v>
      </c>
      <c r="I34" s="13">
        <v>1</v>
      </c>
      <c r="J34" s="13">
        <v>1</v>
      </c>
      <c r="K34" s="13">
        <v>1</v>
      </c>
      <c r="L34" s="13">
        <v>1</v>
      </c>
      <c r="M34" s="13">
        <v>1</v>
      </c>
      <c r="N34" s="13">
        <v>1</v>
      </c>
      <c r="O34" s="13">
        <v>1</v>
      </c>
      <c r="Q34" s="13">
        <v>0.99900099900099903</v>
      </c>
    </row>
    <row r="35" spans="1:17" ht="12.75" customHeight="1" outlineLevel="1" x14ac:dyDescent="0.2">
      <c r="A35" s="1"/>
      <c r="B35" s="1"/>
      <c r="C35" s="6" t="s">
        <v>77</v>
      </c>
      <c r="D35" s="13">
        <v>0</v>
      </c>
      <c r="E35" s="13">
        <v>0</v>
      </c>
      <c r="F35" s="13">
        <v>8.5470085470085479E-3</v>
      </c>
      <c r="G35" s="13">
        <v>0</v>
      </c>
      <c r="H35" s="13">
        <v>0</v>
      </c>
      <c r="I35" s="13">
        <v>0</v>
      </c>
      <c r="J35" s="13">
        <v>0</v>
      </c>
      <c r="K35" s="13">
        <v>0</v>
      </c>
      <c r="L35" s="13">
        <v>0</v>
      </c>
      <c r="M35" s="13">
        <v>0</v>
      </c>
      <c r="N35" s="13">
        <v>0</v>
      </c>
      <c r="O35" s="13">
        <v>0</v>
      </c>
      <c r="Q35" s="13">
        <v>9.99000999000999E-4</v>
      </c>
    </row>
    <row r="36" spans="1:17" ht="12.75" customHeight="1" outlineLevel="1" x14ac:dyDescent="0.2">
      <c r="A36" s="1"/>
      <c r="B36" s="1"/>
      <c r="C36" s="6" t="s">
        <v>78</v>
      </c>
      <c r="D36" s="13">
        <v>0</v>
      </c>
      <c r="E36" s="13">
        <v>0</v>
      </c>
      <c r="F36" s="13">
        <v>0</v>
      </c>
      <c r="G36" s="13">
        <v>0</v>
      </c>
      <c r="H36" s="13">
        <v>0</v>
      </c>
      <c r="I36" s="13">
        <v>0</v>
      </c>
      <c r="J36" s="13">
        <v>0</v>
      </c>
      <c r="K36" s="13">
        <v>0</v>
      </c>
      <c r="L36" s="13">
        <v>0</v>
      </c>
      <c r="M36" s="13">
        <v>0</v>
      </c>
      <c r="N36" s="13">
        <v>0</v>
      </c>
      <c r="O36" s="13">
        <v>0</v>
      </c>
      <c r="Q36" s="13">
        <v>0</v>
      </c>
    </row>
    <row r="37" spans="1:17" x14ac:dyDescent="0.2">
      <c r="A37" s="32" t="s">
        <v>132</v>
      </c>
      <c r="B37" s="32" t="s">
        <v>133</v>
      </c>
      <c r="C37" s="33" t="s">
        <v>74</v>
      </c>
      <c r="D37" s="29">
        <v>1</v>
      </c>
      <c r="E37" s="29">
        <v>1</v>
      </c>
      <c r="F37" s="29">
        <v>1</v>
      </c>
      <c r="G37" s="29">
        <v>1</v>
      </c>
      <c r="H37" s="29">
        <v>1</v>
      </c>
      <c r="I37" s="29">
        <v>1</v>
      </c>
      <c r="J37" s="29">
        <v>1</v>
      </c>
      <c r="K37" s="29">
        <v>1</v>
      </c>
      <c r="L37" s="29">
        <v>1</v>
      </c>
      <c r="M37" s="29">
        <v>1</v>
      </c>
      <c r="N37" s="29">
        <v>1</v>
      </c>
      <c r="O37" s="29">
        <v>1</v>
      </c>
      <c r="Q37" s="29">
        <v>1</v>
      </c>
    </row>
    <row r="38" spans="1:17" ht="12.75" customHeight="1" outlineLevel="1" x14ac:dyDescent="0.2">
      <c r="A38" s="1"/>
      <c r="B38" s="1"/>
      <c r="C38" s="6" t="s">
        <v>75</v>
      </c>
      <c r="D38" s="12">
        <v>88</v>
      </c>
      <c r="E38" s="12">
        <v>92</v>
      </c>
      <c r="F38" s="12">
        <v>118</v>
      </c>
      <c r="G38" s="12">
        <v>72</v>
      </c>
      <c r="H38" s="12">
        <v>62</v>
      </c>
      <c r="I38" s="12">
        <v>68</v>
      </c>
      <c r="J38" s="12">
        <v>70</v>
      </c>
      <c r="K38" s="12">
        <v>42</v>
      </c>
      <c r="L38" s="12">
        <v>10</v>
      </c>
      <c r="M38" s="12">
        <v>8</v>
      </c>
      <c r="N38" s="12">
        <v>40</v>
      </c>
      <c r="O38" s="12">
        <v>60</v>
      </c>
      <c r="Q38" s="12">
        <v>730</v>
      </c>
    </row>
    <row r="39" spans="1:17" ht="12.75" customHeight="1" outlineLevel="1" x14ac:dyDescent="0.2">
      <c r="A39" s="1"/>
      <c r="B39" s="1"/>
      <c r="C39" s="6" t="s">
        <v>76</v>
      </c>
      <c r="D39" s="13">
        <v>1</v>
      </c>
      <c r="E39" s="13">
        <v>1</v>
      </c>
      <c r="F39" s="13">
        <v>1</v>
      </c>
      <c r="G39" s="13">
        <v>1</v>
      </c>
      <c r="H39" s="13">
        <v>1</v>
      </c>
      <c r="I39" s="13">
        <v>1</v>
      </c>
      <c r="J39" s="13">
        <v>1</v>
      </c>
      <c r="K39" s="13">
        <v>1</v>
      </c>
      <c r="L39" s="13">
        <v>1</v>
      </c>
      <c r="M39" s="13">
        <v>1</v>
      </c>
      <c r="N39" s="13">
        <v>1</v>
      </c>
      <c r="O39" s="13">
        <v>1</v>
      </c>
      <c r="Q39" s="13">
        <v>1</v>
      </c>
    </row>
    <row r="40" spans="1:17" ht="12.75" customHeight="1" outlineLevel="1" x14ac:dyDescent="0.2">
      <c r="A40" s="1"/>
      <c r="B40" s="1"/>
      <c r="C40" s="6" t="s">
        <v>77</v>
      </c>
      <c r="D40" s="13">
        <v>0</v>
      </c>
      <c r="E40" s="13">
        <v>0</v>
      </c>
      <c r="F40" s="13">
        <v>0</v>
      </c>
      <c r="G40" s="13">
        <v>0</v>
      </c>
      <c r="H40" s="13">
        <v>0</v>
      </c>
      <c r="I40" s="13">
        <v>0</v>
      </c>
      <c r="J40" s="13">
        <v>0</v>
      </c>
      <c r="K40" s="13">
        <v>0</v>
      </c>
      <c r="L40" s="13">
        <v>0</v>
      </c>
      <c r="M40" s="13">
        <v>0</v>
      </c>
      <c r="N40" s="13">
        <v>0</v>
      </c>
      <c r="O40" s="13">
        <v>0</v>
      </c>
      <c r="Q40" s="13">
        <v>0</v>
      </c>
    </row>
    <row r="41" spans="1:17" ht="12.75" customHeight="1" outlineLevel="1" x14ac:dyDescent="0.2">
      <c r="A41" s="1"/>
      <c r="B41" s="1"/>
      <c r="C41" s="6" t="s">
        <v>78</v>
      </c>
      <c r="D41" s="13">
        <v>0</v>
      </c>
      <c r="E41" s="13">
        <v>0</v>
      </c>
      <c r="F41" s="13">
        <v>0</v>
      </c>
      <c r="G41" s="13">
        <v>0</v>
      </c>
      <c r="H41" s="13">
        <v>0</v>
      </c>
      <c r="I41" s="13">
        <v>0</v>
      </c>
      <c r="J41" s="13">
        <v>0</v>
      </c>
      <c r="K41" s="13">
        <v>0</v>
      </c>
      <c r="L41" s="13">
        <v>0</v>
      </c>
      <c r="M41" s="13">
        <v>0</v>
      </c>
      <c r="N41" s="13">
        <v>0</v>
      </c>
      <c r="O41" s="13">
        <v>0</v>
      </c>
      <c r="Q41" s="13">
        <v>0</v>
      </c>
    </row>
    <row r="42" spans="1:17" x14ac:dyDescent="0.2">
      <c r="A42" s="32" t="s">
        <v>134</v>
      </c>
      <c r="B42" s="32" t="s">
        <v>135</v>
      </c>
      <c r="C42" s="33" t="s">
        <v>74</v>
      </c>
      <c r="D42" s="29">
        <v>1</v>
      </c>
      <c r="E42" s="29">
        <v>1</v>
      </c>
      <c r="F42" s="29">
        <v>1</v>
      </c>
      <c r="G42" s="29">
        <v>1</v>
      </c>
      <c r="H42" s="29">
        <v>1</v>
      </c>
      <c r="I42" s="29">
        <v>1</v>
      </c>
      <c r="J42" s="29">
        <v>1</v>
      </c>
      <c r="K42" s="29">
        <v>1</v>
      </c>
      <c r="L42" s="29">
        <v>1</v>
      </c>
      <c r="M42" s="29">
        <v>1</v>
      </c>
      <c r="N42" s="29">
        <v>1</v>
      </c>
      <c r="O42" s="29">
        <v>1</v>
      </c>
      <c r="Q42" s="29">
        <v>1</v>
      </c>
    </row>
    <row r="43" spans="1:17" ht="12.75" customHeight="1" outlineLevel="1" x14ac:dyDescent="0.2">
      <c r="A43" s="1"/>
      <c r="B43" s="1"/>
      <c r="C43" s="6" t="s">
        <v>75</v>
      </c>
      <c r="D43" s="12">
        <v>28</v>
      </c>
      <c r="E43" s="12">
        <v>44</v>
      </c>
      <c r="F43" s="12">
        <v>46</v>
      </c>
      <c r="G43" s="12">
        <v>44</v>
      </c>
      <c r="H43" s="12">
        <v>52</v>
      </c>
      <c r="I43" s="12">
        <v>58</v>
      </c>
      <c r="J43" s="12">
        <v>62</v>
      </c>
      <c r="K43" s="12">
        <v>64</v>
      </c>
      <c r="L43" s="12">
        <v>62</v>
      </c>
      <c r="M43" s="12">
        <v>36</v>
      </c>
      <c r="N43" s="12">
        <v>60</v>
      </c>
      <c r="O43" s="12">
        <v>62</v>
      </c>
      <c r="Q43" s="12">
        <v>618</v>
      </c>
    </row>
    <row r="44" spans="1:17" ht="12.75" customHeight="1" outlineLevel="1" x14ac:dyDescent="0.2">
      <c r="A44" s="1"/>
      <c r="B44" s="1"/>
      <c r="C44" s="6" t="s">
        <v>76</v>
      </c>
      <c r="D44" s="13">
        <v>1</v>
      </c>
      <c r="E44" s="13">
        <v>1</v>
      </c>
      <c r="F44" s="13">
        <v>1</v>
      </c>
      <c r="G44" s="13">
        <v>1</v>
      </c>
      <c r="H44" s="13">
        <v>1</v>
      </c>
      <c r="I44" s="13">
        <v>1</v>
      </c>
      <c r="J44" s="13">
        <v>1</v>
      </c>
      <c r="K44" s="13">
        <v>1</v>
      </c>
      <c r="L44" s="13">
        <v>1</v>
      </c>
      <c r="M44" s="13">
        <v>1</v>
      </c>
      <c r="N44" s="13">
        <v>1</v>
      </c>
      <c r="O44" s="13">
        <v>1</v>
      </c>
      <c r="Q44" s="13">
        <v>1</v>
      </c>
    </row>
    <row r="45" spans="1:17" ht="12.75" customHeight="1" outlineLevel="1" x14ac:dyDescent="0.2">
      <c r="A45" s="1"/>
      <c r="B45" s="1"/>
      <c r="C45" s="6" t="s">
        <v>77</v>
      </c>
      <c r="D45" s="13">
        <v>0</v>
      </c>
      <c r="E45" s="13">
        <v>0</v>
      </c>
      <c r="F45" s="13">
        <v>0</v>
      </c>
      <c r="G45" s="13">
        <v>0</v>
      </c>
      <c r="H45" s="13">
        <v>0</v>
      </c>
      <c r="I45" s="13">
        <v>0</v>
      </c>
      <c r="J45" s="13">
        <v>0</v>
      </c>
      <c r="K45" s="13">
        <v>0</v>
      </c>
      <c r="L45" s="13">
        <v>0</v>
      </c>
      <c r="M45" s="13">
        <v>0</v>
      </c>
      <c r="N45" s="13">
        <v>0</v>
      </c>
      <c r="O45" s="13">
        <v>0</v>
      </c>
      <c r="Q45" s="13">
        <v>0</v>
      </c>
    </row>
    <row r="46" spans="1:17" ht="12.75" customHeight="1" outlineLevel="1" x14ac:dyDescent="0.2">
      <c r="A46" s="1"/>
      <c r="B46" s="1"/>
      <c r="C46" s="6" t="s">
        <v>78</v>
      </c>
      <c r="D46" s="13">
        <v>0</v>
      </c>
      <c r="E46" s="13">
        <v>0</v>
      </c>
      <c r="F46" s="13">
        <v>0</v>
      </c>
      <c r="G46" s="13">
        <v>0</v>
      </c>
      <c r="H46" s="13">
        <v>0</v>
      </c>
      <c r="I46" s="13">
        <v>0</v>
      </c>
      <c r="J46" s="13">
        <v>0</v>
      </c>
      <c r="K46" s="13">
        <v>0</v>
      </c>
      <c r="L46" s="13">
        <v>0</v>
      </c>
      <c r="M46" s="13">
        <v>0</v>
      </c>
      <c r="N46" s="13">
        <v>0</v>
      </c>
      <c r="O46" s="13">
        <v>0</v>
      </c>
      <c r="Q46" s="13">
        <v>0</v>
      </c>
    </row>
    <row r="47" spans="1:17" x14ac:dyDescent="0.2">
      <c r="A47" s="32" t="s">
        <v>136</v>
      </c>
      <c r="B47" s="32" t="s">
        <v>137</v>
      </c>
      <c r="C47" s="33" t="s">
        <v>74</v>
      </c>
      <c r="D47" s="29">
        <v>1</v>
      </c>
      <c r="E47" s="29">
        <v>1</v>
      </c>
      <c r="F47" s="29">
        <v>1</v>
      </c>
      <c r="G47" s="29">
        <v>1</v>
      </c>
      <c r="H47" s="29" t="s">
        <v>148</v>
      </c>
      <c r="I47" s="29">
        <v>0.967741935483871</v>
      </c>
      <c r="J47" s="29">
        <v>1</v>
      </c>
      <c r="K47" s="29">
        <v>1</v>
      </c>
      <c r="L47" s="29" t="s">
        <v>148</v>
      </c>
      <c r="M47" s="29" t="s">
        <v>148</v>
      </c>
      <c r="N47" s="29" t="s">
        <v>148</v>
      </c>
      <c r="O47" s="29">
        <v>1</v>
      </c>
      <c r="Q47" s="29">
        <v>0.99328859060402686</v>
      </c>
    </row>
    <row r="48" spans="1:17" ht="12.75" customHeight="1" outlineLevel="1" x14ac:dyDescent="0.2">
      <c r="A48" s="1"/>
      <c r="B48" s="1"/>
      <c r="C48" s="6" t="s">
        <v>75</v>
      </c>
      <c r="D48" s="12">
        <v>16</v>
      </c>
      <c r="E48" s="12">
        <v>20</v>
      </c>
      <c r="F48" s="12">
        <v>18</v>
      </c>
      <c r="G48" s="12">
        <v>10</v>
      </c>
      <c r="H48" s="12">
        <v>0</v>
      </c>
      <c r="I48" s="12">
        <v>31</v>
      </c>
      <c r="J48" s="12">
        <v>30</v>
      </c>
      <c r="K48" s="12">
        <v>16</v>
      </c>
      <c r="L48" s="12">
        <v>0</v>
      </c>
      <c r="M48" s="12">
        <v>0</v>
      </c>
      <c r="N48" s="12">
        <v>0</v>
      </c>
      <c r="O48" s="12">
        <v>8</v>
      </c>
      <c r="Q48" s="12">
        <v>149</v>
      </c>
    </row>
    <row r="49" spans="1:17" ht="12.75" customHeight="1" outlineLevel="1" x14ac:dyDescent="0.2">
      <c r="A49" s="1"/>
      <c r="B49" s="1"/>
      <c r="C49" s="6" t="s">
        <v>76</v>
      </c>
      <c r="D49" s="13">
        <v>1</v>
      </c>
      <c r="E49" s="13">
        <v>1</v>
      </c>
      <c r="F49" s="13">
        <v>1</v>
      </c>
      <c r="G49" s="13">
        <v>1</v>
      </c>
      <c r="H49" s="13" t="s">
        <v>148</v>
      </c>
      <c r="I49" s="13">
        <v>0.967741935483871</v>
      </c>
      <c r="J49" s="13">
        <v>1</v>
      </c>
      <c r="K49" s="13">
        <v>1</v>
      </c>
      <c r="L49" s="13" t="s">
        <v>148</v>
      </c>
      <c r="M49" s="13" t="s">
        <v>148</v>
      </c>
      <c r="N49" s="13" t="s">
        <v>148</v>
      </c>
      <c r="O49" s="13">
        <v>1</v>
      </c>
      <c r="Q49" s="13">
        <v>0.99328859060402686</v>
      </c>
    </row>
    <row r="50" spans="1:17" ht="12.75" customHeight="1" outlineLevel="1" x14ac:dyDescent="0.2">
      <c r="A50" s="1"/>
      <c r="B50" s="1"/>
      <c r="C50" s="6" t="s">
        <v>77</v>
      </c>
      <c r="D50" s="13">
        <v>0</v>
      </c>
      <c r="E50" s="13">
        <v>0</v>
      </c>
      <c r="F50" s="13">
        <v>0</v>
      </c>
      <c r="G50" s="13">
        <v>0</v>
      </c>
      <c r="H50" s="13" t="s">
        <v>148</v>
      </c>
      <c r="I50" s="13">
        <v>3.2258064516129031E-2</v>
      </c>
      <c r="J50" s="13">
        <v>0</v>
      </c>
      <c r="K50" s="13">
        <v>0</v>
      </c>
      <c r="L50" s="13" t="s">
        <v>148</v>
      </c>
      <c r="M50" s="13" t="s">
        <v>148</v>
      </c>
      <c r="N50" s="13" t="s">
        <v>148</v>
      </c>
      <c r="O50" s="13">
        <v>0</v>
      </c>
      <c r="Q50" s="13">
        <v>6.7114093959731542E-3</v>
      </c>
    </row>
    <row r="51" spans="1:17" ht="12.75" customHeight="1" outlineLevel="1" x14ac:dyDescent="0.2">
      <c r="A51" s="1"/>
      <c r="B51" s="1"/>
      <c r="C51" s="6" t="s">
        <v>78</v>
      </c>
      <c r="D51" s="13">
        <v>0</v>
      </c>
      <c r="E51" s="13">
        <v>0</v>
      </c>
      <c r="F51" s="13">
        <v>0</v>
      </c>
      <c r="G51" s="13">
        <v>0</v>
      </c>
      <c r="H51" s="13" t="s">
        <v>148</v>
      </c>
      <c r="I51" s="13">
        <v>3.2258064516129031E-2</v>
      </c>
      <c r="J51" s="13">
        <v>0</v>
      </c>
      <c r="K51" s="13">
        <v>0</v>
      </c>
      <c r="L51" s="13" t="s">
        <v>148</v>
      </c>
      <c r="M51" s="13" t="s">
        <v>148</v>
      </c>
      <c r="N51" s="13" t="s">
        <v>148</v>
      </c>
      <c r="O51" s="13">
        <v>0</v>
      </c>
      <c r="Q51" s="13">
        <v>6.7114093959731542E-3</v>
      </c>
    </row>
    <row r="52" spans="1:17" x14ac:dyDescent="0.2">
      <c r="A52" s="32" t="s">
        <v>138</v>
      </c>
      <c r="B52" s="32" t="s">
        <v>139</v>
      </c>
      <c r="C52" s="33" t="s">
        <v>74</v>
      </c>
      <c r="D52" s="29">
        <v>1</v>
      </c>
      <c r="E52" s="29">
        <v>1</v>
      </c>
      <c r="F52" s="29">
        <v>1</v>
      </c>
      <c r="G52" s="29">
        <v>1</v>
      </c>
      <c r="H52" s="29">
        <v>1</v>
      </c>
      <c r="I52" s="29">
        <v>1</v>
      </c>
      <c r="J52" s="29">
        <v>1</v>
      </c>
      <c r="K52" s="29">
        <v>1</v>
      </c>
      <c r="L52" s="29">
        <v>1</v>
      </c>
      <c r="M52" s="29">
        <v>1</v>
      </c>
      <c r="N52" s="29">
        <v>1</v>
      </c>
      <c r="O52" s="29">
        <v>1</v>
      </c>
      <c r="Q52" s="29">
        <v>1</v>
      </c>
    </row>
    <row r="53" spans="1:17" ht="12.75" customHeight="1" outlineLevel="1" x14ac:dyDescent="0.2">
      <c r="A53" s="1"/>
      <c r="B53" s="1"/>
      <c r="C53" s="6" t="s">
        <v>75</v>
      </c>
      <c r="D53" s="12">
        <v>44</v>
      </c>
      <c r="E53" s="12">
        <v>32</v>
      </c>
      <c r="F53" s="12">
        <v>70</v>
      </c>
      <c r="G53" s="12">
        <v>54</v>
      </c>
      <c r="H53" s="12">
        <v>50</v>
      </c>
      <c r="I53" s="12">
        <v>68</v>
      </c>
      <c r="J53" s="12">
        <v>70</v>
      </c>
      <c r="K53" s="12">
        <v>48</v>
      </c>
      <c r="L53" s="12">
        <v>10</v>
      </c>
      <c r="M53" s="12">
        <v>22</v>
      </c>
      <c r="N53" s="12">
        <v>24</v>
      </c>
      <c r="O53" s="12">
        <v>50</v>
      </c>
      <c r="Q53" s="12">
        <v>542</v>
      </c>
    </row>
    <row r="54" spans="1:17" ht="12.75" customHeight="1" outlineLevel="1" x14ac:dyDescent="0.2">
      <c r="A54" s="1"/>
      <c r="B54" s="1"/>
      <c r="C54" s="6" t="s">
        <v>76</v>
      </c>
      <c r="D54" s="13">
        <v>1</v>
      </c>
      <c r="E54" s="13">
        <v>1</v>
      </c>
      <c r="F54" s="13">
        <v>1</v>
      </c>
      <c r="G54" s="13">
        <v>1</v>
      </c>
      <c r="H54" s="13">
        <v>1</v>
      </c>
      <c r="I54" s="13">
        <v>1</v>
      </c>
      <c r="J54" s="13">
        <v>1</v>
      </c>
      <c r="K54" s="13">
        <v>1</v>
      </c>
      <c r="L54" s="13">
        <v>1</v>
      </c>
      <c r="M54" s="13">
        <v>1</v>
      </c>
      <c r="N54" s="13">
        <v>1</v>
      </c>
      <c r="O54" s="13">
        <v>1</v>
      </c>
      <c r="Q54" s="13">
        <v>1</v>
      </c>
    </row>
    <row r="55" spans="1:17" ht="12.75" customHeight="1" outlineLevel="1" x14ac:dyDescent="0.2">
      <c r="A55" s="1"/>
      <c r="B55" s="1"/>
      <c r="C55" s="6" t="s">
        <v>77</v>
      </c>
      <c r="D55" s="13">
        <v>0</v>
      </c>
      <c r="E55" s="13">
        <v>0</v>
      </c>
      <c r="F55" s="13">
        <v>0</v>
      </c>
      <c r="G55" s="13">
        <v>0</v>
      </c>
      <c r="H55" s="13">
        <v>0</v>
      </c>
      <c r="I55" s="13">
        <v>0</v>
      </c>
      <c r="J55" s="13">
        <v>0</v>
      </c>
      <c r="K55" s="13">
        <v>0</v>
      </c>
      <c r="L55" s="13">
        <v>0</v>
      </c>
      <c r="M55" s="13">
        <v>0</v>
      </c>
      <c r="N55" s="13">
        <v>0</v>
      </c>
      <c r="O55" s="13">
        <v>0</v>
      </c>
      <c r="Q55" s="13">
        <v>0</v>
      </c>
    </row>
    <row r="56" spans="1:17" ht="12.75" customHeight="1" outlineLevel="1" x14ac:dyDescent="0.2">
      <c r="A56" s="1"/>
      <c r="B56" s="1"/>
      <c r="C56" s="6" t="s">
        <v>78</v>
      </c>
      <c r="D56" s="13">
        <v>0</v>
      </c>
      <c r="E56" s="13">
        <v>0</v>
      </c>
      <c r="F56" s="13">
        <v>0</v>
      </c>
      <c r="G56" s="13">
        <v>0</v>
      </c>
      <c r="H56" s="13">
        <v>0</v>
      </c>
      <c r="I56" s="13">
        <v>0</v>
      </c>
      <c r="J56" s="13">
        <v>0</v>
      </c>
      <c r="K56" s="13">
        <v>0</v>
      </c>
      <c r="L56" s="13">
        <v>0</v>
      </c>
      <c r="M56" s="13">
        <v>0</v>
      </c>
      <c r="N56" s="13">
        <v>0</v>
      </c>
      <c r="O56" s="13">
        <v>0</v>
      </c>
      <c r="Q56" s="13">
        <v>0</v>
      </c>
    </row>
    <row r="57" spans="1:17" ht="24" customHeight="1" x14ac:dyDescent="0.2">
      <c r="A57" s="60" t="s">
        <v>119</v>
      </c>
      <c r="B57" s="60"/>
      <c r="C57" s="27" t="s">
        <v>74</v>
      </c>
      <c r="D57" s="28">
        <f>AVERAGE(D62,D67,D72,D77)</f>
        <v>1</v>
      </c>
      <c r="E57" s="28">
        <f t="shared" ref="E57:O57" si="0">AVERAGE(E62,E67,E72,E77)</f>
        <v>1</v>
      </c>
      <c r="F57" s="28">
        <f t="shared" si="0"/>
        <v>1</v>
      </c>
      <c r="G57" s="28">
        <f t="shared" si="0"/>
        <v>1</v>
      </c>
      <c r="H57" s="28">
        <f t="shared" si="0"/>
        <v>1</v>
      </c>
      <c r="I57" s="28">
        <f t="shared" si="0"/>
        <v>1</v>
      </c>
      <c r="J57" s="28">
        <f t="shared" si="0"/>
        <v>1</v>
      </c>
      <c r="K57" s="28">
        <f t="shared" si="0"/>
        <v>1</v>
      </c>
      <c r="L57" s="28">
        <f t="shared" si="0"/>
        <v>1</v>
      </c>
      <c r="M57" s="28">
        <f t="shared" si="0"/>
        <v>1</v>
      </c>
      <c r="N57" s="28">
        <f t="shared" si="0"/>
        <v>1</v>
      </c>
      <c r="O57" s="28">
        <f t="shared" si="0"/>
        <v>1</v>
      </c>
      <c r="P57" s="38"/>
      <c r="Q57" s="34">
        <f>AVERAGE(Q62,Q67,Q72,Q77)</f>
        <v>1</v>
      </c>
    </row>
    <row r="58" spans="1:17" ht="12.75" customHeight="1" outlineLevel="1" x14ac:dyDescent="0.2">
      <c r="A58" s="1"/>
      <c r="B58" s="1"/>
      <c r="C58" s="6" t="s">
        <v>75</v>
      </c>
      <c r="D58" s="12">
        <f>D63+D68+D73+D78</f>
        <v>46</v>
      </c>
      <c r="E58" s="12">
        <f t="shared" ref="E58:O58" si="1">E63+E68+E73+E78</f>
        <v>40</v>
      </c>
      <c r="F58" s="12">
        <f t="shared" si="1"/>
        <v>64</v>
      </c>
      <c r="G58" s="12">
        <f t="shared" si="1"/>
        <v>32</v>
      </c>
      <c r="H58" s="12">
        <f t="shared" si="1"/>
        <v>8</v>
      </c>
      <c r="I58" s="12">
        <f t="shared" si="1"/>
        <v>10</v>
      </c>
      <c r="J58" s="12">
        <f t="shared" si="1"/>
        <v>8</v>
      </c>
      <c r="K58" s="12">
        <f t="shared" si="1"/>
        <v>10</v>
      </c>
      <c r="L58" s="12">
        <f t="shared" si="1"/>
        <v>4</v>
      </c>
      <c r="M58" s="12">
        <f t="shared" si="1"/>
        <v>4</v>
      </c>
      <c r="N58" s="12">
        <f t="shared" si="1"/>
        <v>34</v>
      </c>
      <c r="O58" s="12">
        <f t="shared" si="1"/>
        <v>58</v>
      </c>
      <c r="Q58" s="12">
        <f>Q63+Q68+Q73+Q78</f>
        <v>318</v>
      </c>
    </row>
    <row r="59" spans="1:17" ht="12.75" customHeight="1" outlineLevel="1" x14ac:dyDescent="0.2">
      <c r="A59" s="1"/>
      <c r="B59" s="1"/>
      <c r="C59" s="6" t="s">
        <v>76</v>
      </c>
      <c r="D59" s="13">
        <f>AVERAGE(D64,D69,D74,D79)</f>
        <v>1</v>
      </c>
      <c r="E59" s="13">
        <f t="shared" ref="E59:O61" si="2">AVERAGE(E64,E69,E74,E79)</f>
        <v>1</v>
      </c>
      <c r="F59" s="13">
        <f t="shared" si="2"/>
        <v>1</v>
      </c>
      <c r="G59" s="13">
        <f t="shared" si="2"/>
        <v>1</v>
      </c>
      <c r="H59" s="13">
        <f t="shared" si="2"/>
        <v>1</v>
      </c>
      <c r="I59" s="13">
        <f t="shared" si="2"/>
        <v>1</v>
      </c>
      <c r="J59" s="13">
        <f t="shared" si="2"/>
        <v>1</v>
      </c>
      <c r="K59" s="13">
        <f t="shared" si="2"/>
        <v>1</v>
      </c>
      <c r="L59" s="13">
        <f t="shared" si="2"/>
        <v>1</v>
      </c>
      <c r="M59" s="13">
        <f t="shared" si="2"/>
        <v>1</v>
      </c>
      <c r="N59" s="13">
        <f t="shared" si="2"/>
        <v>1</v>
      </c>
      <c r="O59" s="13">
        <f t="shared" si="2"/>
        <v>1</v>
      </c>
      <c r="Q59" s="13">
        <f>AVERAGE(Q64,Q69,Q74,Q79)</f>
        <v>1</v>
      </c>
    </row>
    <row r="60" spans="1:17" ht="12.75" customHeight="1" outlineLevel="1" x14ac:dyDescent="0.2">
      <c r="A60" s="1"/>
      <c r="B60" s="1"/>
      <c r="C60" s="6" t="s">
        <v>77</v>
      </c>
      <c r="D60" s="13">
        <f>AVERAGE(D65,D70,D75,D80)</f>
        <v>0</v>
      </c>
      <c r="E60" s="13">
        <f t="shared" si="2"/>
        <v>0</v>
      </c>
      <c r="F60" s="13">
        <f t="shared" si="2"/>
        <v>0</v>
      </c>
      <c r="G60" s="13">
        <f t="shared" si="2"/>
        <v>0</v>
      </c>
      <c r="H60" s="13">
        <f t="shared" si="2"/>
        <v>0</v>
      </c>
      <c r="I60" s="13">
        <f t="shared" si="2"/>
        <v>0</v>
      </c>
      <c r="J60" s="13">
        <f t="shared" si="2"/>
        <v>0</v>
      </c>
      <c r="K60" s="13">
        <f t="shared" si="2"/>
        <v>0</v>
      </c>
      <c r="L60" s="13">
        <f t="shared" si="2"/>
        <v>0</v>
      </c>
      <c r="M60" s="13">
        <f t="shared" si="2"/>
        <v>0</v>
      </c>
      <c r="N60" s="13">
        <f t="shared" si="2"/>
        <v>0</v>
      </c>
      <c r="O60" s="13">
        <f t="shared" si="2"/>
        <v>0</v>
      </c>
      <c r="Q60" s="13">
        <f>AVERAGE(Q65,Q70,Q75,Q80)</f>
        <v>0</v>
      </c>
    </row>
    <row r="61" spans="1:17" ht="12.75" customHeight="1" outlineLevel="1" x14ac:dyDescent="0.2">
      <c r="A61" s="1"/>
      <c r="B61" s="1"/>
      <c r="C61" s="6" t="s">
        <v>78</v>
      </c>
      <c r="D61" s="13">
        <f>AVERAGE(D66,D71,D76,D81)</f>
        <v>0</v>
      </c>
      <c r="E61" s="13">
        <f t="shared" si="2"/>
        <v>0</v>
      </c>
      <c r="F61" s="13">
        <f t="shared" si="2"/>
        <v>0</v>
      </c>
      <c r="G61" s="13">
        <f t="shared" si="2"/>
        <v>0</v>
      </c>
      <c r="H61" s="13">
        <f t="shared" si="2"/>
        <v>0</v>
      </c>
      <c r="I61" s="13">
        <f t="shared" si="2"/>
        <v>0</v>
      </c>
      <c r="J61" s="13">
        <f t="shared" si="2"/>
        <v>0</v>
      </c>
      <c r="K61" s="13">
        <f t="shared" si="2"/>
        <v>0</v>
      </c>
      <c r="L61" s="13">
        <f t="shared" si="2"/>
        <v>0</v>
      </c>
      <c r="M61" s="13">
        <f t="shared" si="2"/>
        <v>0</v>
      </c>
      <c r="N61" s="13">
        <f t="shared" si="2"/>
        <v>0</v>
      </c>
      <c r="O61" s="13">
        <f t="shared" si="2"/>
        <v>0</v>
      </c>
      <c r="Q61" s="13">
        <f>AVERAGE(Q66,Q71,Q76,Q81)</f>
        <v>0</v>
      </c>
    </row>
    <row r="62" spans="1:17" x14ac:dyDescent="0.2">
      <c r="A62" s="32" t="s">
        <v>140</v>
      </c>
      <c r="B62" s="32" t="s">
        <v>141</v>
      </c>
      <c r="C62" s="33" t="s">
        <v>74</v>
      </c>
      <c r="D62" s="29">
        <v>1</v>
      </c>
      <c r="E62" s="29">
        <v>1</v>
      </c>
      <c r="F62" s="29">
        <v>1</v>
      </c>
      <c r="G62" s="29">
        <v>1</v>
      </c>
      <c r="H62" s="29">
        <v>1</v>
      </c>
      <c r="I62" s="29">
        <v>1</v>
      </c>
      <c r="J62" s="29">
        <v>1</v>
      </c>
      <c r="K62" s="29">
        <v>1</v>
      </c>
      <c r="L62" s="29">
        <v>1</v>
      </c>
      <c r="M62" s="29">
        <v>1</v>
      </c>
      <c r="N62" s="29">
        <v>1</v>
      </c>
      <c r="O62" s="29">
        <v>1</v>
      </c>
      <c r="Q62" s="29">
        <v>1</v>
      </c>
    </row>
    <row r="63" spans="1:17" ht="12.75" customHeight="1" outlineLevel="1" x14ac:dyDescent="0.2">
      <c r="A63" s="1"/>
      <c r="B63" s="1"/>
      <c r="C63" s="6" t="s">
        <v>75</v>
      </c>
      <c r="D63" s="12">
        <v>38</v>
      </c>
      <c r="E63" s="12">
        <v>32</v>
      </c>
      <c r="F63" s="12">
        <v>36</v>
      </c>
      <c r="G63" s="12">
        <v>22</v>
      </c>
      <c r="H63" s="12">
        <v>8</v>
      </c>
      <c r="I63" s="12">
        <v>10</v>
      </c>
      <c r="J63" s="12">
        <v>8</v>
      </c>
      <c r="K63" s="12">
        <v>10</v>
      </c>
      <c r="L63" s="12">
        <v>4</v>
      </c>
      <c r="M63" s="12">
        <v>4</v>
      </c>
      <c r="N63" s="12">
        <v>26</v>
      </c>
      <c r="O63" s="12">
        <v>36</v>
      </c>
      <c r="Q63" s="12">
        <v>234</v>
      </c>
    </row>
    <row r="64" spans="1:17" ht="12.75" customHeight="1" outlineLevel="1" x14ac:dyDescent="0.2">
      <c r="A64" s="1"/>
      <c r="B64" s="1"/>
      <c r="C64" s="6" t="s">
        <v>76</v>
      </c>
      <c r="D64" s="13">
        <v>1</v>
      </c>
      <c r="E64" s="13">
        <v>1</v>
      </c>
      <c r="F64" s="13">
        <v>1</v>
      </c>
      <c r="G64" s="13">
        <v>1</v>
      </c>
      <c r="H64" s="13">
        <v>1</v>
      </c>
      <c r="I64" s="13">
        <v>1</v>
      </c>
      <c r="J64" s="13">
        <v>1</v>
      </c>
      <c r="K64" s="13">
        <v>1</v>
      </c>
      <c r="L64" s="13">
        <v>1</v>
      </c>
      <c r="M64" s="13">
        <v>1</v>
      </c>
      <c r="N64" s="13">
        <v>1</v>
      </c>
      <c r="O64" s="13">
        <v>1</v>
      </c>
      <c r="Q64" s="13">
        <v>1</v>
      </c>
    </row>
    <row r="65" spans="1:17" ht="12.75" customHeight="1" outlineLevel="1" x14ac:dyDescent="0.2">
      <c r="A65" s="1"/>
      <c r="B65" s="1"/>
      <c r="C65" s="6" t="s">
        <v>77</v>
      </c>
      <c r="D65" s="13">
        <v>0</v>
      </c>
      <c r="E65" s="13">
        <v>0</v>
      </c>
      <c r="F65" s="13">
        <v>0</v>
      </c>
      <c r="G65" s="13">
        <v>0</v>
      </c>
      <c r="H65" s="13">
        <v>0</v>
      </c>
      <c r="I65" s="13">
        <v>0</v>
      </c>
      <c r="J65" s="13">
        <v>0</v>
      </c>
      <c r="K65" s="13">
        <v>0</v>
      </c>
      <c r="L65" s="13">
        <v>0</v>
      </c>
      <c r="M65" s="13">
        <v>0</v>
      </c>
      <c r="N65" s="13">
        <v>0</v>
      </c>
      <c r="O65" s="13">
        <v>0</v>
      </c>
      <c r="Q65" s="13">
        <v>0</v>
      </c>
    </row>
    <row r="66" spans="1:17" ht="12.75" customHeight="1" outlineLevel="1" x14ac:dyDescent="0.2">
      <c r="A66" s="1"/>
      <c r="B66" s="1"/>
      <c r="C66" s="6" t="s">
        <v>78</v>
      </c>
      <c r="D66" s="13">
        <v>0</v>
      </c>
      <c r="E66" s="13">
        <v>0</v>
      </c>
      <c r="F66" s="13">
        <v>0</v>
      </c>
      <c r="G66" s="13">
        <v>0</v>
      </c>
      <c r="H66" s="13">
        <v>0</v>
      </c>
      <c r="I66" s="13">
        <v>0</v>
      </c>
      <c r="J66" s="13">
        <v>0</v>
      </c>
      <c r="K66" s="13">
        <v>0</v>
      </c>
      <c r="L66" s="13">
        <v>0</v>
      </c>
      <c r="M66" s="13">
        <v>0</v>
      </c>
      <c r="N66" s="13">
        <v>0</v>
      </c>
      <c r="O66" s="13">
        <v>0</v>
      </c>
      <c r="Q66" s="13">
        <v>0</v>
      </c>
    </row>
    <row r="67" spans="1:17" x14ac:dyDescent="0.2">
      <c r="A67" s="32" t="s">
        <v>142</v>
      </c>
      <c r="B67" s="32" t="s">
        <v>143</v>
      </c>
      <c r="C67" s="33" t="s">
        <v>74</v>
      </c>
      <c r="D67" s="29" t="s">
        <v>148</v>
      </c>
      <c r="E67" s="29" t="s">
        <v>148</v>
      </c>
      <c r="F67" s="29" t="s">
        <v>148</v>
      </c>
      <c r="G67" s="29" t="s">
        <v>148</v>
      </c>
      <c r="H67" s="29" t="s">
        <v>148</v>
      </c>
      <c r="I67" s="29" t="s">
        <v>148</v>
      </c>
      <c r="J67" s="29" t="s">
        <v>148</v>
      </c>
      <c r="K67" s="29" t="s">
        <v>148</v>
      </c>
      <c r="L67" s="29" t="s">
        <v>148</v>
      </c>
      <c r="M67" s="29" t="s">
        <v>148</v>
      </c>
      <c r="N67" s="29" t="s">
        <v>148</v>
      </c>
      <c r="O67" s="29">
        <v>1</v>
      </c>
      <c r="Q67" s="29">
        <v>1</v>
      </c>
    </row>
    <row r="68" spans="1:17" ht="12.75" customHeight="1" outlineLevel="1" x14ac:dyDescent="0.2">
      <c r="A68" s="1"/>
      <c r="B68" s="1"/>
      <c r="C68" s="6" t="s">
        <v>75</v>
      </c>
      <c r="D68" s="12">
        <v>0</v>
      </c>
      <c r="E68" s="12">
        <v>0</v>
      </c>
      <c r="F68" s="12">
        <v>0</v>
      </c>
      <c r="G68" s="12">
        <v>0</v>
      </c>
      <c r="H68" s="12">
        <v>0</v>
      </c>
      <c r="I68" s="12">
        <v>0</v>
      </c>
      <c r="J68" s="12">
        <v>0</v>
      </c>
      <c r="K68" s="12">
        <v>0</v>
      </c>
      <c r="L68" s="12">
        <v>0</v>
      </c>
      <c r="M68" s="12">
        <v>0</v>
      </c>
      <c r="N68" s="12">
        <v>0</v>
      </c>
      <c r="O68" s="12">
        <v>12</v>
      </c>
      <c r="Q68" s="12">
        <v>12</v>
      </c>
    </row>
    <row r="69" spans="1:17" ht="12.75" customHeight="1" outlineLevel="1" x14ac:dyDescent="0.2">
      <c r="A69" s="1"/>
      <c r="B69" s="1"/>
      <c r="C69" s="6" t="s">
        <v>76</v>
      </c>
      <c r="D69" s="13" t="s">
        <v>148</v>
      </c>
      <c r="E69" s="13" t="s">
        <v>148</v>
      </c>
      <c r="F69" s="13" t="s">
        <v>148</v>
      </c>
      <c r="G69" s="13" t="s">
        <v>148</v>
      </c>
      <c r="H69" s="13" t="s">
        <v>148</v>
      </c>
      <c r="I69" s="13" t="s">
        <v>148</v>
      </c>
      <c r="J69" s="13" t="s">
        <v>148</v>
      </c>
      <c r="K69" s="13" t="s">
        <v>148</v>
      </c>
      <c r="L69" s="13" t="s">
        <v>148</v>
      </c>
      <c r="M69" s="13" t="s">
        <v>148</v>
      </c>
      <c r="N69" s="13" t="s">
        <v>148</v>
      </c>
      <c r="O69" s="13">
        <v>1</v>
      </c>
      <c r="Q69" s="13">
        <v>1</v>
      </c>
    </row>
    <row r="70" spans="1:17" ht="12.75" customHeight="1" outlineLevel="1" x14ac:dyDescent="0.2">
      <c r="A70" s="1"/>
      <c r="B70" s="1"/>
      <c r="C70" s="6" t="s">
        <v>77</v>
      </c>
      <c r="D70" s="13" t="s">
        <v>148</v>
      </c>
      <c r="E70" s="13" t="s">
        <v>148</v>
      </c>
      <c r="F70" s="13" t="s">
        <v>148</v>
      </c>
      <c r="G70" s="13" t="s">
        <v>148</v>
      </c>
      <c r="H70" s="13" t="s">
        <v>148</v>
      </c>
      <c r="I70" s="13" t="s">
        <v>148</v>
      </c>
      <c r="J70" s="13" t="s">
        <v>148</v>
      </c>
      <c r="K70" s="13" t="s">
        <v>148</v>
      </c>
      <c r="L70" s="13" t="s">
        <v>148</v>
      </c>
      <c r="M70" s="13" t="s">
        <v>148</v>
      </c>
      <c r="N70" s="13" t="s">
        <v>148</v>
      </c>
      <c r="O70" s="13">
        <v>0</v>
      </c>
      <c r="Q70" s="13">
        <v>0</v>
      </c>
    </row>
    <row r="71" spans="1:17" ht="12.75" customHeight="1" outlineLevel="1" x14ac:dyDescent="0.2">
      <c r="A71" s="1"/>
      <c r="B71" s="1"/>
      <c r="C71" s="6" t="s">
        <v>78</v>
      </c>
      <c r="D71" s="13" t="s">
        <v>148</v>
      </c>
      <c r="E71" s="13" t="s">
        <v>148</v>
      </c>
      <c r="F71" s="13" t="s">
        <v>148</v>
      </c>
      <c r="G71" s="13" t="s">
        <v>148</v>
      </c>
      <c r="H71" s="13" t="s">
        <v>148</v>
      </c>
      <c r="I71" s="13" t="s">
        <v>148</v>
      </c>
      <c r="J71" s="13" t="s">
        <v>148</v>
      </c>
      <c r="K71" s="13" t="s">
        <v>148</v>
      </c>
      <c r="L71" s="13" t="s">
        <v>148</v>
      </c>
      <c r="M71" s="13" t="s">
        <v>148</v>
      </c>
      <c r="N71" s="13" t="s">
        <v>148</v>
      </c>
      <c r="O71" s="13">
        <v>0</v>
      </c>
      <c r="Q71" s="13">
        <v>0</v>
      </c>
    </row>
    <row r="72" spans="1:17" x14ac:dyDescent="0.2">
      <c r="A72" s="32" t="s">
        <v>144</v>
      </c>
      <c r="B72" s="32" t="s">
        <v>145</v>
      </c>
      <c r="C72" s="33" t="s">
        <v>74</v>
      </c>
      <c r="D72" s="29" t="s">
        <v>148</v>
      </c>
      <c r="E72" s="29" t="s">
        <v>148</v>
      </c>
      <c r="F72" s="29">
        <v>1</v>
      </c>
      <c r="G72" s="29">
        <v>1</v>
      </c>
      <c r="H72" s="29" t="s">
        <v>148</v>
      </c>
      <c r="I72" s="29" t="s">
        <v>148</v>
      </c>
      <c r="J72" s="29" t="s">
        <v>148</v>
      </c>
      <c r="K72" s="29" t="s">
        <v>148</v>
      </c>
      <c r="L72" s="29" t="s">
        <v>148</v>
      </c>
      <c r="M72" s="29" t="s">
        <v>148</v>
      </c>
      <c r="N72" s="29" t="s">
        <v>148</v>
      </c>
      <c r="O72" s="29" t="s">
        <v>148</v>
      </c>
      <c r="Q72" s="29">
        <v>1</v>
      </c>
    </row>
    <row r="73" spans="1:17" ht="12.75" customHeight="1" outlineLevel="1" x14ac:dyDescent="0.2">
      <c r="A73" s="1"/>
      <c r="B73" s="1"/>
      <c r="C73" s="6" t="s">
        <v>75</v>
      </c>
      <c r="D73" s="12">
        <v>0</v>
      </c>
      <c r="E73" s="12">
        <v>0</v>
      </c>
      <c r="F73" s="12">
        <v>18</v>
      </c>
      <c r="G73" s="12">
        <v>2</v>
      </c>
      <c r="H73" s="12">
        <v>0</v>
      </c>
      <c r="I73" s="12">
        <v>0</v>
      </c>
      <c r="J73" s="12">
        <v>0</v>
      </c>
      <c r="K73" s="12">
        <v>0</v>
      </c>
      <c r="L73" s="12">
        <v>0</v>
      </c>
      <c r="M73" s="12">
        <v>0</v>
      </c>
      <c r="N73" s="12">
        <v>0</v>
      </c>
      <c r="O73" s="12">
        <v>0</v>
      </c>
      <c r="Q73" s="12">
        <v>20</v>
      </c>
    </row>
    <row r="74" spans="1:17" ht="12.75" customHeight="1" outlineLevel="1" x14ac:dyDescent="0.2">
      <c r="A74" s="1"/>
      <c r="B74" s="1"/>
      <c r="C74" s="6" t="s">
        <v>76</v>
      </c>
      <c r="D74" s="13" t="s">
        <v>148</v>
      </c>
      <c r="E74" s="13" t="s">
        <v>148</v>
      </c>
      <c r="F74" s="13">
        <v>1</v>
      </c>
      <c r="G74" s="13">
        <v>1</v>
      </c>
      <c r="H74" s="13" t="s">
        <v>148</v>
      </c>
      <c r="I74" s="13" t="s">
        <v>148</v>
      </c>
      <c r="J74" s="13" t="s">
        <v>148</v>
      </c>
      <c r="K74" s="13" t="s">
        <v>148</v>
      </c>
      <c r="L74" s="13" t="s">
        <v>148</v>
      </c>
      <c r="M74" s="13" t="s">
        <v>148</v>
      </c>
      <c r="N74" s="13" t="s">
        <v>148</v>
      </c>
      <c r="O74" s="13" t="s">
        <v>148</v>
      </c>
      <c r="Q74" s="13">
        <v>1</v>
      </c>
    </row>
    <row r="75" spans="1:17" ht="12.75" customHeight="1" outlineLevel="1" x14ac:dyDescent="0.2">
      <c r="A75" s="1"/>
      <c r="B75" s="1"/>
      <c r="C75" s="6" t="s">
        <v>77</v>
      </c>
      <c r="D75" s="13" t="s">
        <v>148</v>
      </c>
      <c r="E75" s="13" t="s">
        <v>148</v>
      </c>
      <c r="F75" s="13">
        <v>0</v>
      </c>
      <c r="G75" s="13">
        <v>0</v>
      </c>
      <c r="H75" s="13" t="s">
        <v>148</v>
      </c>
      <c r="I75" s="13" t="s">
        <v>148</v>
      </c>
      <c r="J75" s="13" t="s">
        <v>148</v>
      </c>
      <c r="K75" s="13" t="s">
        <v>148</v>
      </c>
      <c r="L75" s="13" t="s">
        <v>148</v>
      </c>
      <c r="M75" s="13" t="s">
        <v>148</v>
      </c>
      <c r="N75" s="13" t="s">
        <v>148</v>
      </c>
      <c r="O75" s="13" t="s">
        <v>148</v>
      </c>
      <c r="Q75" s="13">
        <v>0</v>
      </c>
    </row>
    <row r="76" spans="1:17" ht="12.75" customHeight="1" outlineLevel="1" x14ac:dyDescent="0.2">
      <c r="A76" s="1"/>
      <c r="B76" s="1"/>
      <c r="C76" s="6" t="s">
        <v>78</v>
      </c>
      <c r="D76" s="13" t="s">
        <v>148</v>
      </c>
      <c r="E76" s="13" t="s">
        <v>148</v>
      </c>
      <c r="F76" s="13">
        <v>0</v>
      </c>
      <c r="G76" s="13">
        <v>0</v>
      </c>
      <c r="H76" s="13" t="s">
        <v>148</v>
      </c>
      <c r="I76" s="13" t="s">
        <v>148</v>
      </c>
      <c r="J76" s="13" t="s">
        <v>148</v>
      </c>
      <c r="K76" s="13" t="s">
        <v>148</v>
      </c>
      <c r="L76" s="13" t="s">
        <v>148</v>
      </c>
      <c r="M76" s="13" t="s">
        <v>148</v>
      </c>
      <c r="N76" s="13" t="s">
        <v>148</v>
      </c>
      <c r="O76" s="13" t="s">
        <v>148</v>
      </c>
      <c r="Q76" s="13">
        <v>0</v>
      </c>
    </row>
    <row r="77" spans="1:17" x14ac:dyDescent="0.2">
      <c r="A77" s="32" t="s">
        <v>146</v>
      </c>
      <c r="B77" s="32" t="s">
        <v>147</v>
      </c>
      <c r="C77" s="33" t="s">
        <v>74</v>
      </c>
      <c r="D77" s="29">
        <v>1</v>
      </c>
      <c r="E77" s="29">
        <v>1</v>
      </c>
      <c r="F77" s="29">
        <v>1</v>
      </c>
      <c r="G77" s="29">
        <v>1</v>
      </c>
      <c r="H77" s="29" t="s">
        <v>148</v>
      </c>
      <c r="I77" s="29" t="s">
        <v>148</v>
      </c>
      <c r="J77" s="29" t="s">
        <v>148</v>
      </c>
      <c r="K77" s="29" t="s">
        <v>148</v>
      </c>
      <c r="L77" s="29" t="s">
        <v>148</v>
      </c>
      <c r="M77" s="29" t="s">
        <v>148</v>
      </c>
      <c r="N77" s="29">
        <v>1</v>
      </c>
      <c r="O77" s="29">
        <v>1</v>
      </c>
      <c r="Q77" s="29">
        <v>1</v>
      </c>
    </row>
    <row r="78" spans="1:17" ht="12.75" customHeight="1" outlineLevel="1" x14ac:dyDescent="0.2">
      <c r="A78" s="1"/>
      <c r="B78" s="1"/>
      <c r="C78" s="6" t="s">
        <v>75</v>
      </c>
      <c r="D78" s="12">
        <v>8</v>
      </c>
      <c r="E78" s="12">
        <v>8</v>
      </c>
      <c r="F78" s="12">
        <v>10</v>
      </c>
      <c r="G78" s="12">
        <v>8</v>
      </c>
      <c r="H78" s="12">
        <v>0</v>
      </c>
      <c r="I78" s="12">
        <v>0</v>
      </c>
      <c r="J78" s="12">
        <v>0</v>
      </c>
      <c r="K78" s="12">
        <v>0</v>
      </c>
      <c r="L78" s="12">
        <v>0</v>
      </c>
      <c r="M78" s="12">
        <v>0</v>
      </c>
      <c r="N78" s="12">
        <v>8</v>
      </c>
      <c r="O78" s="12">
        <v>10</v>
      </c>
      <c r="Q78" s="12">
        <v>52</v>
      </c>
    </row>
    <row r="79" spans="1:17" ht="12.75" customHeight="1" outlineLevel="1" x14ac:dyDescent="0.2">
      <c r="A79" s="1"/>
      <c r="B79" s="1"/>
      <c r="C79" s="6" t="s">
        <v>76</v>
      </c>
      <c r="D79" s="13">
        <v>1</v>
      </c>
      <c r="E79" s="13">
        <v>1</v>
      </c>
      <c r="F79" s="13">
        <v>1</v>
      </c>
      <c r="G79" s="13">
        <v>1</v>
      </c>
      <c r="H79" s="13" t="s">
        <v>148</v>
      </c>
      <c r="I79" s="13" t="s">
        <v>148</v>
      </c>
      <c r="J79" s="13" t="s">
        <v>148</v>
      </c>
      <c r="K79" s="13" t="s">
        <v>148</v>
      </c>
      <c r="L79" s="13" t="s">
        <v>148</v>
      </c>
      <c r="M79" s="13" t="s">
        <v>148</v>
      </c>
      <c r="N79" s="13">
        <v>1</v>
      </c>
      <c r="O79" s="13">
        <v>1</v>
      </c>
      <c r="Q79" s="13">
        <v>1</v>
      </c>
    </row>
    <row r="80" spans="1:17" ht="12.75" customHeight="1" outlineLevel="1" x14ac:dyDescent="0.2">
      <c r="A80" s="1"/>
      <c r="B80" s="1"/>
      <c r="C80" s="6" t="s">
        <v>77</v>
      </c>
      <c r="D80" s="13">
        <v>0</v>
      </c>
      <c r="E80" s="13">
        <v>0</v>
      </c>
      <c r="F80" s="13">
        <v>0</v>
      </c>
      <c r="G80" s="13">
        <v>0</v>
      </c>
      <c r="H80" s="13" t="s">
        <v>148</v>
      </c>
      <c r="I80" s="13" t="s">
        <v>148</v>
      </c>
      <c r="J80" s="13" t="s">
        <v>148</v>
      </c>
      <c r="K80" s="13" t="s">
        <v>148</v>
      </c>
      <c r="L80" s="13" t="s">
        <v>148</v>
      </c>
      <c r="M80" s="13" t="s">
        <v>148</v>
      </c>
      <c r="N80" s="13">
        <v>0</v>
      </c>
      <c r="O80" s="13">
        <v>0</v>
      </c>
      <c r="Q80" s="13">
        <v>0</v>
      </c>
    </row>
    <row r="81" spans="1:17" ht="12.75" customHeight="1" outlineLevel="1" x14ac:dyDescent="0.2">
      <c r="A81" s="1"/>
      <c r="B81" s="1"/>
      <c r="C81" s="6" t="s">
        <v>78</v>
      </c>
      <c r="D81" s="13">
        <v>0</v>
      </c>
      <c r="E81" s="13">
        <v>0</v>
      </c>
      <c r="F81" s="13">
        <v>0</v>
      </c>
      <c r="G81" s="13">
        <v>0</v>
      </c>
      <c r="H81" s="13" t="s">
        <v>148</v>
      </c>
      <c r="I81" s="13" t="s">
        <v>148</v>
      </c>
      <c r="J81" s="13" t="s">
        <v>148</v>
      </c>
      <c r="K81" s="13" t="s">
        <v>148</v>
      </c>
      <c r="L81" s="13" t="s">
        <v>148</v>
      </c>
      <c r="M81" s="13" t="s">
        <v>148</v>
      </c>
      <c r="N81" s="13">
        <v>0</v>
      </c>
      <c r="O81" s="13">
        <v>0</v>
      </c>
      <c r="Q81" s="13">
        <v>0</v>
      </c>
    </row>
    <row r="83" spans="1:17" x14ac:dyDescent="0.2">
      <c r="A83" s="61" t="s">
        <v>91</v>
      </c>
      <c r="B83" s="61"/>
      <c r="C83" s="61"/>
    </row>
    <row r="84" spans="1:17" x14ac:dyDescent="0.2">
      <c r="A84" t="s">
        <v>115</v>
      </c>
    </row>
  </sheetData>
  <mergeCells count="10">
    <mergeCell ref="A25:C25"/>
    <mergeCell ref="A27:B27"/>
    <mergeCell ref="A83:C83"/>
    <mergeCell ref="A1:C1"/>
    <mergeCell ref="A3:C3"/>
    <mergeCell ref="A5:C5"/>
    <mergeCell ref="A6:C6"/>
    <mergeCell ref="A24:C24"/>
    <mergeCell ref="A8:B8"/>
    <mergeCell ref="A57:B5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93"/>
  <sheetViews>
    <sheetView showGridLines="0" zoomScale="85" zoomScaleNormal="85" workbookViewId="0">
      <pane ySplit="4" topLeftCell="A5" activePane="bottomLeft" state="frozen"/>
      <selection activeCell="C8" sqref="C8"/>
      <selection pane="bottomLeft" activeCell="X11" sqref="X11"/>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62" t="str">
        <f>Operación!A1</f>
        <v>ESTADÍSTICA POR EMPRESA / AIR CARRIER STATISTICS</v>
      </c>
      <c r="B1" s="62"/>
      <c r="C1" s="62"/>
      <c r="D1" s="62"/>
      <c r="E1" s="62"/>
      <c r="F1" s="62"/>
      <c r="G1" s="62"/>
      <c r="M1" s="14"/>
      <c r="S1" s="14">
        <v>2018</v>
      </c>
    </row>
    <row r="2" spans="1:22" x14ac:dyDescent="0.2">
      <c r="A2" s="65" t="str">
        <f>Operación!A2</f>
        <v>ÍNDICE DE OPERACIONES / OPERATION INDEX</v>
      </c>
      <c r="B2" s="65"/>
      <c r="C2" s="65"/>
      <c r="D2" s="65"/>
      <c r="E2" s="65"/>
      <c r="F2" s="65"/>
      <c r="G2" s="65"/>
    </row>
    <row r="3" spans="1:22" ht="15" x14ac:dyDescent="0.25">
      <c r="A3" s="63" t="str">
        <f>Operación!A3</f>
        <v>AEROPUERTO DE COZUMEL</v>
      </c>
      <c r="B3" s="63"/>
      <c r="C3" s="63"/>
      <c r="D3" s="63"/>
      <c r="E3" s="63"/>
      <c r="F3" s="63"/>
      <c r="G3" s="63"/>
    </row>
    <row r="5" spans="1:22" ht="38.25" x14ac:dyDescent="0.2">
      <c r="A5" s="43" t="s">
        <v>96</v>
      </c>
      <c r="B5" s="31" t="s">
        <v>79</v>
      </c>
      <c r="C5" s="31" t="s">
        <v>80</v>
      </c>
      <c r="D5" s="31" t="s">
        <v>81</v>
      </c>
      <c r="E5" s="31" t="s">
        <v>82</v>
      </c>
      <c r="F5" s="31" t="s">
        <v>83</v>
      </c>
      <c r="G5" s="31" t="s">
        <v>84</v>
      </c>
      <c r="H5" s="31" t="s">
        <v>85</v>
      </c>
      <c r="I5" s="31" t="s">
        <v>86</v>
      </c>
      <c r="J5" s="31" t="s">
        <v>87</v>
      </c>
      <c r="K5" s="31" t="s">
        <v>88</v>
      </c>
      <c r="L5" s="31" t="s">
        <v>89</v>
      </c>
      <c r="M5" s="31" t="s">
        <v>90</v>
      </c>
      <c r="T5" s="41" t="s">
        <v>5</v>
      </c>
      <c r="U5" s="40" t="s">
        <v>122</v>
      </c>
      <c r="V5" s="40" t="s">
        <v>98</v>
      </c>
    </row>
    <row r="6" spans="1:22" x14ac:dyDescent="0.2">
      <c r="A6" s="8" t="s">
        <v>3</v>
      </c>
      <c r="B6" s="39">
        <f>Operación!D8</f>
        <v>1</v>
      </c>
      <c r="C6" s="39">
        <f>Operación!E8</f>
        <v>1</v>
      </c>
      <c r="D6" s="39">
        <f>Operación!F8</f>
        <v>1</v>
      </c>
      <c r="E6" s="39">
        <f>Operación!G8</f>
        <v>1</v>
      </c>
      <c r="F6" s="39">
        <f>Operación!H8</f>
        <v>1</v>
      </c>
      <c r="G6" s="39">
        <f>Operación!I8</f>
        <v>1</v>
      </c>
      <c r="H6" s="39">
        <f>Operación!J8</f>
        <v>1</v>
      </c>
      <c r="I6" s="39">
        <f>Operación!K8</f>
        <v>0.98648648648648651</v>
      </c>
      <c r="J6" s="39">
        <f>Operación!L8</f>
        <v>1</v>
      </c>
      <c r="K6" s="39">
        <f>Operación!M8</f>
        <v>1</v>
      </c>
      <c r="L6" s="39">
        <f>Operación!N8</f>
        <v>1</v>
      </c>
      <c r="M6" s="39">
        <f>Operación!O8</f>
        <v>1</v>
      </c>
      <c r="N6" s="26"/>
      <c r="T6" s="15" t="str">
        <f>Operación!$B$13</f>
        <v>Interjet</v>
      </c>
      <c r="U6" s="39">
        <f>Operación!$Q$13</f>
        <v>1</v>
      </c>
      <c r="V6" s="39">
        <f>Operación!$Q$15</f>
        <v>1</v>
      </c>
    </row>
    <row r="7" spans="1:22" x14ac:dyDescent="0.2">
      <c r="A7" s="8" t="s">
        <v>121</v>
      </c>
      <c r="B7" s="39">
        <f>Operación!D27</f>
        <v>1</v>
      </c>
      <c r="C7" s="39">
        <f>Operación!E27</f>
        <v>1</v>
      </c>
      <c r="D7" s="39">
        <f>Operación!F27</f>
        <v>1</v>
      </c>
      <c r="E7" s="39">
        <f>Operación!G27</f>
        <v>1</v>
      </c>
      <c r="F7" s="39">
        <f>Operación!H27</f>
        <v>1</v>
      </c>
      <c r="G7" s="39">
        <f>Operación!I27</f>
        <v>0.99354838709677418</v>
      </c>
      <c r="H7" s="39">
        <f>Operación!J27</f>
        <v>1</v>
      </c>
      <c r="I7" s="39">
        <f>Operación!K27</f>
        <v>1</v>
      </c>
      <c r="J7" s="39">
        <f>Operación!L27</f>
        <v>1</v>
      </c>
      <c r="K7" s="39">
        <f>Operación!M27</f>
        <v>1</v>
      </c>
      <c r="L7" s="39">
        <f>Operación!N27</f>
        <v>1</v>
      </c>
      <c r="M7" s="39">
        <f>Operación!O27</f>
        <v>1</v>
      </c>
      <c r="T7" s="15" t="str">
        <f>Operación!$B$18</f>
        <v>Volaris</v>
      </c>
      <c r="U7" s="39">
        <f>Operación!$Q$18</f>
        <v>0.99780219780219781</v>
      </c>
      <c r="V7" s="39">
        <f>Operación!$Q$20</f>
        <v>0.99780219780219781</v>
      </c>
    </row>
    <row r="8" spans="1:22" x14ac:dyDescent="0.2">
      <c r="A8" s="8" t="s">
        <v>120</v>
      </c>
      <c r="B8" s="39">
        <f>Operación!D57</f>
        <v>1</v>
      </c>
      <c r="C8" s="39">
        <f>Operación!E57</f>
        <v>1</v>
      </c>
      <c r="D8" s="39">
        <f>Operación!F57</f>
        <v>1</v>
      </c>
      <c r="E8" s="39">
        <f>Operación!G57</f>
        <v>1</v>
      </c>
      <c r="F8" s="39">
        <f>Operación!H57</f>
        <v>1</v>
      </c>
      <c r="G8" s="39">
        <f>Operación!I57</f>
        <v>1</v>
      </c>
      <c r="H8" s="39">
        <f>Operación!J57</f>
        <v>1</v>
      </c>
      <c r="I8" s="39">
        <f>Operación!K57</f>
        <v>1</v>
      </c>
      <c r="J8" s="39">
        <f>Operación!L57</f>
        <v>1</v>
      </c>
      <c r="K8" s="39">
        <f>Operación!M57</f>
        <v>1</v>
      </c>
      <c r="L8" s="39">
        <f>Operación!N57</f>
        <v>1</v>
      </c>
      <c r="M8" s="39">
        <f>Operación!O57</f>
        <v>1</v>
      </c>
    </row>
    <row r="44" spans="1:22" ht="38.25" x14ac:dyDescent="0.2">
      <c r="A44" s="43" t="s">
        <v>97</v>
      </c>
      <c r="B44" s="31" t="s">
        <v>79</v>
      </c>
      <c r="C44" s="31" t="s">
        <v>80</v>
      </c>
      <c r="D44" s="31" t="s">
        <v>81</v>
      </c>
      <c r="E44" s="31" t="s">
        <v>82</v>
      </c>
      <c r="F44" s="31" t="s">
        <v>83</v>
      </c>
      <c r="G44" s="31" t="s">
        <v>84</v>
      </c>
      <c r="H44" s="31" t="s">
        <v>85</v>
      </c>
      <c r="I44" s="31" t="s">
        <v>86</v>
      </c>
      <c r="J44" s="31" t="s">
        <v>87</v>
      </c>
      <c r="K44" s="31" t="s">
        <v>88</v>
      </c>
      <c r="L44" s="31" t="s">
        <v>89</v>
      </c>
      <c r="M44" s="31" t="s">
        <v>90</v>
      </c>
      <c r="T44" s="41" t="s">
        <v>5</v>
      </c>
      <c r="U44" s="40" t="s">
        <v>122</v>
      </c>
      <c r="V44" s="40" t="s">
        <v>98</v>
      </c>
    </row>
    <row r="45" spans="1:22" x14ac:dyDescent="0.2">
      <c r="A45" s="8" t="s">
        <v>3</v>
      </c>
      <c r="B45" s="39">
        <f>Operación!D10</f>
        <v>1</v>
      </c>
      <c r="C45" s="39">
        <f>Operación!E10</f>
        <v>1</v>
      </c>
      <c r="D45" s="39">
        <f>Operación!F10</f>
        <v>1</v>
      </c>
      <c r="E45" s="39">
        <f>Operación!G10</f>
        <v>1</v>
      </c>
      <c r="F45" s="39">
        <f>Operación!H10</f>
        <v>1</v>
      </c>
      <c r="G45" s="39">
        <f>Operación!I10</f>
        <v>1</v>
      </c>
      <c r="H45" s="39">
        <f>Operación!J10</f>
        <v>1</v>
      </c>
      <c r="I45" s="39">
        <f>Operación!K10</f>
        <v>0.98648648648648651</v>
      </c>
      <c r="J45" s="39">
        <f>Operación!L10</f>
        <v>1</v>
      </c>
      <c r="K45" s="42">
        <f>Operación!M10</f>
        <v>1</v>
      </c>
      <c r="L45" s="42">
        <f>Operación!N10</f>
        <v>1</v>
      </c>
      <c r="M45" s="42">
        <f>Operación!O10</f>
        <v>1</v>
      </c>
      <c r="T45" s="15" t="str">
        <f>Operación!$B$32</f>
        <v>American 
Airlines</v>
      </c>
      <c r="U45" s="39">
        <f>Operación!$Q$32</f>
        <v>1</v>
      </c>
      <c r="V45" s="39">
        <f>Operación!$Q$34</f>
        <v>0.99900099900099903</v>
      </c>
    </row>
    <row r="46" spans="1:22" x14ac:dyDescent="0.2">
      <c r="A46" s="8" t="s">
        <v>4</v>
      </c>
      <c r="B46" s="39">
        <f>Operación!D29</f>
        <v>1</v>
      </c>
      <c r="C46" s="39">
        <f>Operación!E29</f>
        <v>1</v>
      </c>
      <c r="D46" s="39">
        <f>Operación!F29</f>
        <v>0.9982905982905983</v>
      </c>
      <c r="E46" s="39">
        <f>Operación!G29</f>
        <v>1</v>
      </c>
      <c r="F46" s="39">
        <f>Operación!H29</f>
        <v>1</v>
      </c>
      <c r="G46" s="39">
        <f>Operación!I29</f>
        <v>0.99354838709677418</v>
      </c>
      <c r="H46" s="39">
        <f>Operación!J29</f>
        <v>1</v>
      </c>
      <c r="I46" s="39">
        <f>Operación!K29</f>
        <v>1</v>
      </c>
      <c r="J46" s="39">
        <f>Operación!L29</f>
        <v>1</v>
      </c>
      <c r="K46" s="42">
        <f>Operación!M29</f>
        <v>1</v>
      </c>
      <c r="L46" s="42">
        <f>Operación!N29</f>
        <v>1</v>
      </c>
      <c r="M46" s="42">
        <f>Operación!O29</f>
        <v>1</v>
      </c>
      <c r="T46" s="15" t="str">
        <f>Operación!$B$37</f>
        <v>Delta Airlines</v>
      </c>
      <c r="U46" s="39">
        <f>Operación!$Q$37</f>
        <v>1</v>
      </c>
      <c r="V46" s="39">
        <f>Operación!$Q$39</f>
        <v>1</v>
      </c>
    </row>
    <row r="47" spans="1:22" x14ac:dyDescent="0.2">
      <c r="A47" s="8" t="s">
        <v>120</v>
      </c>
      <c r="B47" s="39">
        <f>Operación!D59</f>
        <v>1</v>
      </c>
      <c r="C47" s="39">
        <f>Operación!E59</f>
        <v>1</v>
      </c>
      <c r="D47" s="39">
        <f>Operación!F59</f>
        <v>1</v>
      </c>
      <c r="E47" s="39">
        <f>Operación!G59</f>
        <v>1</v>
      </c>
      <c r="F47" s="39">
        <f>Operación!H59</f>
        <v>1</v>
      </c>
      <c r="G47" s="39">
        <f>Operación!I59</f>
        <v>1</v>
      </c>
      <c r="H47" s="39">
        <f>Operación!J59</f>
        <v>1</v>
      </c>
      <c r="I47" s="39">
        <f>Operación!K59</f>
        <v>1</v>
      </c>
      <c r="J47" s="39">
        <f>Operación!L59</f>
        <v>1</v>
      </c>
      <c r="K47" s="39">
        <f>Operación!M59</f>
        <v>1</v>
      </c>
      <c r="L47" s="39">
        <f>Operación!N59</f>
        <v>1</v>
      </c>
      <c r="M47" s="39">
        <f>Operación!O59</f>
        <v>1</v>
      </c>
      <c r="T47" s="15" t="str">
        <f>Operación!$B$42</f>
        <v>Republic 
Airlines</v>
      </c>
      <c r="U47" s="39">
        <f>Operación!$Q$42</f>
        <v>1</v>
      </c>
      <c r="V47" s="39">
        <f>Operación!$Q$44</f>
        <v>1</v>
      </c>
    </row>
    <row r="48" spans="1:22" x14ac:dyDescent="0.2">
      <c r="T48" s="15" t="str">
        <f>Operación!$B$47</f>
        <v>MN Airlines</v>
      </c>
      <c r="U48" s="39">
        <f>Operación!$Q$47</f>
        <v>0.99328859060402686</v>
      </c>
      <c r="V48" s="39">
        <f>Operación!$Q$49</f>
        <v>0.99328859060402686</v>
      </c>
    </row>
    <row r="49" spans="20:22" x14ac:dyDescent="0.2">
      <c r="T49" s="15" t="str">
        <f>Operación!$B$52</f>
        <v>United 
Airlines</v>
      </c>
      <c r="U49" s="39">
        <f>Operación!$Q$52</f>
        <v>1</v>
      </c>
      <c r="V49" s="39">
        <f>Operación!$Q$54</f>
        <v>1</v>
      </c>
    </row>
    <row r="89" spans="20:22" ht="38.25" x14ac:dyDescent="0.2">
      <c r="T89" s="41" t="s">
        <v>5</v>
      </c>
      <c r="U89" s="40" t="s">
        <v>122</v>
      </c>
      <c r="V89" s="40" t="s">
        <v>98</v>
      </c>
    </row>
    <row r="90" spans="20:22" x14ac:dyDescent="0.2">
      <c r="T90" s="15" t="str">
        <f>Operación!$B$62</f>
        <v>Air Canada</v>
      </c>
      <c r="U90" s="39">
        <f>Operación!$Q$62</f>
        <v>1</v>
      </c>
      <c r="V90" s="39">
        <f>Operación!$Q$64</f>
        <v>1</v>
      </c>
    </row>
    <row r="91" spans="20:22" x14ac:dyDescent="0.2">
      <c r="T91" s="15" t="str">
        <f>Operación!$B$67</f>
        <v>Sunwing</v>
      </c>
      <c r="U91" s="39">
        <f>Operación!$Q$67</f>
        <v>1</v>
      </c>
      <c r="V91" s="39">
        <f>Operación!$Q$69</f>
        <v>1</v>
      </c>
    </row>
    <row r="92" spans="20:22" x14ac:dyDescent="0.2">
      <c r="T92" s="15" t="str">
        <f>Operación!$B$72</f>
        <v>Air Transat</v>
      </c>
      <c r="U92" s="39">
        <f>Operación!$Q$72</f>
        <v>1</v>
      </c>
      <c r="V92" s="39">
        <f>Operación!$Q$74</f>
        <v>1</v>
      </c>
    </row>
    <row r="93" spans="20:22" x14ac:dyDescent="0.2">
      <c r="T93" s="15" t="str">
        <f>Operación!$B$77</f>
        <v>West Jet</v>
      </c>
      <c r="U93" s="39">
        <f>Operación!$Q$77</f>
        <v>1</v>
      </c>
      <c r="V93" s="39">
        <f>Operación!$Q$79</f>
        <v>1</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N11" sqref="N11"/>
    </sheetView>
  </sheetViews>
  <sheetFormatPr baseColWidth="10" defaultRowHeight="15" x14ac:dyDescent="0.25"/>
  <cols>
    <col min="1" max="6" width="11.42578125" style="44"/>
    <col min="7" max="7" width="11.42578125" customWidth="1"/>
    <col min="8" max="8" width="37.85546875" bestFit="1" customWidth="1"/>
    <col min="9" max="9" width="13.5703125" bestFit="1" customWidth="1"/>
    <col min="10" max="20" width="9.7109375" style="44" customWidth="1"/>
    <col min="21" max="16384" width="11.42578125" style="44"/>
  </cols>
  <sheetData>
    <row r="3" spans="5:13" x14ac:dyDescent="0.25">
      <c r="H3" s="55" t="s">
        <v>99</v>
      </c>
      <c r="I3" s="56">
        <v>4326</v>
      </c>
    </row>
    <row r="4" spans="5:13" x14ac:dyDescent="0.25">
      <c r="H4" s="45" t="s">
        <v>100</v>
      </c>
      <c r="I4" s="46">
        <v>3</v>
      </c>
    </row>
    <row r="5" spans="5:13" x14ac:dyDescent="0.25">
      <c r="H5" s="47" t="s">
        <v>101</v>
      </c>
      <c r="I5" s="48">
        <v>2</v>
      </c>
    </row>
    <row r="6" spans="5:13" x14ac:dyDescent="0.25">
      <c r="H6" s="49" t="s">
        <v>149</v>
      </c>
      <c r="I6" s="50">
        <v>2</v>
      </c>
    </row>
    <row r="7" spans="5:13" x14ac:dyDescent="0.25">
      <c r="H7" s="49"/>
      <c r="I7" s="50"/>
    </row>
    <row r="8" spans="5:13" x14ac:dyDescent="0.25">
      <c r="H8" s="49"/>
      <c r="I8" s="50"/>
    </row>
    <row r="9" spans="5:13" x14ac:dyDescent="0.25">
      <c r="H9" s="51" t="s">
        <v>102</v>
      </c>
      <c r="I9" s="52">
        <v>1</v>
      </c>
    </row>
    <row r="10" spans="5:13" x14ac:dyDescent="0.25">
      <c r="H10" s="53" t="s">
        <v>103</v>
      </c>
      <c r="I10" s="54">
        <v>1</v>
      </c>
    </row>
    <row r="13" spans="5:13" ht="18.75" x14ac:dyDescent="0.3">
      <c r="E13" s="66" t="str">
        <f>"Porcentaje de operaciones Ene-Dic en el "&amp;PROPER(Operación!A3)</f>
        <v>Porcentaje de operaciones Ene-Dic en el Aeropuerto De Cozumel</v>
      </c>
      <c r="F13" s="66"/>
      <c r="G13" s="66"/>
      <c r="H13" s="66"/>
      <c r="I13" s="66"/>
      <c r="J13" s="66"/>
      <c r="K13" s="66"/>
      <c r="L13" s="66"/>
      <c r="M13" s="66"/>
    </row>
    <row r="14" spans="5:13" ht="18.75" x14ac:dyDescent="0.3">
      <c r="E14" s="66">
        <v>2018</v>
      </c>
      <c r="F14" s="66"/>
      <c r="G14" s="66"/>
      <c r="H14" s="66"/>
      <c r="I14" s="66"/>
      <c r="J14" s="66"/>
      <c r="K14" s="66"/>
      <c r="L14" s="66"/>
      <c r="M14" s="66"/>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L13" sqref="L13"/>
    </sheetView>
  </sheetViews>
  <sheetFormatPr baseColWidth="10" defaultRowHeight="15" x14ac:dyDescent="0.25"/>
  <cols>
    <col min="1" max="1" width="37.5703125" style="16" bestFit="1" customWidth="1"/>
    <col min="2" max="13" width="9.7109375" style="16" customWidth="1"/>
    <col min="14" max="16384" width="11.42578125" style="16"/>
  </cols>
  <sheetData>
    <row r="1" spans="1:13" x14ac:dyDescent="0.25">
      <c r="A1" s="57" t="s">
        <v>51</v>
      </c>
      <c r="B1" s="16" t="s">
        <v>52</v>
      </c>
    </row>
    <row r="2" spans="1:13" x14ac:dyDescent="0.25">
      <c r="A2" s="57" t="s">
        <v>5</v>
      </c>
      <c r="B2" s="16" t="s">
        <v>52</v>
      </c>
    </row>
    <row r="4" spans="1:13" ht="30" x14ac:dyDescent="0.25">
      <c r="A4" s="58" t="s">
        <v>53</v>
      </c>
      <c r="B4" s="17" t="s">
        <v>54</v>
      </c>
      <c r="C4" s="17" t="s">
        <v>55</v>
      </c>
      <c r="D4" s="17" t="s">
        <v>56</v>
      </c>
      <c r="E4" s="17" t="s">
        <v>57</v>
      </c>
      <c r="F4" s="17" t="s">
        <v>58</v>
      </c>
      <c r="G4" s="17" t="s">
        <v>59</v>
      </c>
      <c r="H4" s="17" t="s">
        <v>60</v>
      </c>
      <c r="I4" s="17" t="s">
        <v>112</v>
      </c>
      <c r="J4" s="17" t="s">
        <v>61</v>
      </c>
      <c r="K4" s="17" t="s">
        <v>62</v>
      </c>
      <c r="L4" s="17" t="s">
        <v>63</v>
      </c>
      <c r="M4" s="17" t="s">
        <v>113</v>
      </c>
    </row>
    <row r="5" spans="1:13" x14ac:dyDescent="0.25">
      <c r="A5" s="20" t="s">
        <v>64</v>
      </c>
      <c r="B5" s="21">
        <v>0</v>
      </c>
      <c r="C5" s="21">
        <v>0</v>
      </c>
      <c r="D5" s="21">
        <v>0</v>
      </c>
      <c r="E5" s="21">
        <v>0</v>
      </c>
      <c r="F5" s="21">
        <v>0</v>
      </c>
      <c r="G5" s="21">
        <v>1</v>
      </c>
      <c r="H5" s="21">
        <v>0</v>
      </c>
      <c r="I5" s="21">
        <v>1</v>
      </c>
      <c r="J5" s="21">
        <v>0</v>
      </c>
      <c r="K5" s="21">
        <v>0</v>
      </c>
      <c r="L5" s="21">
        <v>0</v>
      </c>
      <c r="M5" s="21">
        <v>0</v>
      </c>
    </row>
    <row r="6" spans="1:13" x14ac:dyDescent="0.25">
      <c r="A6" s="22" t="s">
        <v>68</v>
      </c>
      <c r="B6" s="21">
        <v>0</v>
      </c>
      <c r="C6" s="21">
        <v>0</v>
      </c>
      <c r="D6" s="21">
        <v>0</v>
      </c>
      <c r="E6" s="21">
        <v>0</v>
      </c>
      <c r="F6" s="21">
        <v>0</v>
      </c>
      <c r="G6" s="21">
        <v>0</v>
      </c>
      <c r="H6" s="21">
        <v>0</v>
      </c>
      <c r="I6" s="21">
        <v>0</v>
      </c>
      <c r="J6" s="21">
        <v>0</v>
      </c>
      <c r="K6" s="21">
        <v>0</v>
      </c>
      <c r="L6" s="21">
        <v>0</v>
      </c>
      <c r="M6" s="21">
        <v>0</v>
      </c>
    </row>
    <row r="7" spans="1:13" x14ac:dyDescent="0.25">
      <c r="A7" s="22" t="s">
        <v>67</v>
      </c>
      <c r="B7" s="21">
        <v>0</v>
      </c>
      <c r="C7" s="21">
        <v>0</v>
      </c>
      <c r="D7" s="21">
        <v>0</v>
      </c>
      <c r="E7" s="21">
        <v>0</v>
      </c>
      <c r="F7" s="21">
        <v>0</v>
      </c>
      <c r="G7" s="21">
        <v>0</v>
      </c>
      <c r="H7" s="21">
        <v>0</v>
      </c>
      <c r="I7" s="21">
        <v>0</v>
      </c>
      <c r="J7" s="21">
        <v>0</v>
      </c>
      <c r="K7" s="21">
        <v>0</v>
      </c>
      <c r="L7" s="21">
        <v>0</v>
      </c>
      <c r="M7" s="21">
        <v>0</v>
      </c>
    </row>
    <row r="8" spans="1:13" x14ac:dyDescent="0.25">
      <c r="A8" s="22" t="s">
        <v>123</v>
      </c>
      <c r="B8" s="21">
        <v>0</v>
      </c>
      <c r="C8" s="21">
        <v>0</v>
      </c>
      <c r="D8" s="21">
        <v>0</v>
      </c>
      <c r="E8" s="21">
        <v>0</v>
      </c>
      <c r="F8" s="21">
        <v>0</v>
      </c>
      <c r="G8" s="21">
        <v>0</v>
      </c>
      <c r="H8" s="21">
        <v>0</v>
      </c>
      <c r="I8" s="21">
        <v>0</v>
      </c>
      <c r="J8" s="21">
        <v>0</v>
      </c>
      <c r="K8" s="21">
        <v>0</v>
      </c>
      <c r="L8" s="21">
        <v>0</v>
      </c>
      <c r="M8" s="21">
        <v>0</v>
      </c>
    </row>
    <row r="9" spans="1:13" x14ac:dyDescent="0.25">
      <c r="A9" s="22" t="s">
        <v>107</v>
      </c>
      <c r="B9" s="21">
        <v>0</v>
      </c>
      <c r="C9" s="21">
        <v>0</v>
      </c>
      <c r="D9" s="21">
        <v>0</v>
      </c>
      <c r="E9" s="21">
        <v>0</v>
      </c>
      <c r="F9" s="21">
        <v>0</v>
      </c>
      <c r="G9" s="21">
        <v>0</v>
      </c>
      <c r="H9" s="21">
        <v>0</v>
      </c>
      <c r="I9" s="21">
        <v>0</v>
      </c>
      <c r="J9" s="21">
        <v>0</v>
      </c>
      <c r="K9" s="21">
        <v>0</v>
      </c>
      <c r="L9" s="21">
        <v>0</v>
      </c>
      <c r="M9" s="21">
        <v>0</v>
      </c>
    </row>
    <row r="10" spans="1:13" x14ac:dyDescent="0.25">
      <c r="A10" s="22" t="s">
        <v>69</v>
      </c>
      <c r="B10" s="21">
        <v>0</v>
      </c>
      <c r="C10" s="21">
        <v>0</v>
      </c>
      <c r="D10" s="21">
        <v>0</v>
      </c>
      <c r="E10" s="21">
        <v>0</v>
      </c>
      <c r="F10" s="21">
        <v>0</v>
      </c>
      <c r="G10" s="21">
        <v>0</v>
      </c>
      <c r="H10" s="21">
        <v>0</v>
      </c>
      <c r="I10" s="21">
        <v>0</v>
      </c>
      <c r="J10" s="21">
        <v>0</v>
      </c>
      <c r="K10" s="21">
        <v>0</v>
      </c>
      <c r="L10" s="21">
        <v>0</v>
      </c>
      <c r="M10" s="21">
        <v>0</v>
      </c>
    </row>
    <row r="11" spans="1:13" x14ac:dyDescent="0.25">
      <c r="A11" s="22" t="s">
        <v>108</v>
      </c>
      <c r="B11" s="21">
        <v>0</v>
      </c>
      <c r="C11" s="21">
        <v>0</v>
      </c>
      <c r="D11" s="21">
        <v>0</v>
      </c>
      <c r="E11" s="21">
        <v>0</v>
      </c>
      <c r="F11" s="21">
        <v>0</v>
      </c>
      <c r="G11" s="21">
        <v>0</v>
      </c>
      <c r="H11" s="21">
        <v>0</v>
      </c>
      <c r="I11" s="21">
        <v>0</v>
      </c>
      <c r="J11" s="21">
        <v>0</v>
      </c>
      <c r="K11" s="21">
        <v>0</v>
      </c>
      <c r="L11" s="21">
        <v>0</v>
      </c>
      <c r="M11" s="21">
        <v>0</v>
      </c>
    </row>
    <row r="12" spans="1:13" x14ac:dyDescent="0.25">
      <c r="A12" s="22" t="s">
        <v>66</v>
      </c>
      <c r="B12" s="21">
        <v>0</v>
      </c>
      <c r="C12" s="21">
        <v>0</v>
      </c>
      <c r="D12" s="21">
        <v>0</v>
      </c>
      <c r="E12" s="21">
        <v>0</v>
      </c>
      <c r="F12" s="21">
        <v>0</v>
      </c>
      <c r="G12" s="21">
        <v>0</v>
      </c>
      <c r="H12" s="21">
        <v>0</v>
      </c>
      <c r="I12" s="21">
        <v>0</v>
      </c>
      <c r="J12" s="21">
        <v>0</v>
      </c>
      <c r="K12" s="21">
        <v>0</v>
      </c>
      <c r="L12" s="21">
        <v>0</v>
      </c>
      <c r="M12" s="21">
        <v>0</v>
      </c>
    </row>
    <row r="13" spans="1:13" x14ac:dyDescent="0.25">
      <c r="A13" s="22" t="s">
        <v>110</v>
      </c>
      <c r="B13" s="21">
        <v>0</v>
      </c>
      <c r="C13" s="21">
        <v>0</v>
      </c>
      <c r="D13" s="21">
        <v>0</v>
      </c>
      <c r="E13" s="21">
        <v>0</v>
      </c>
      <c r="F13" s="21">
        <v>0</v>
      </c>
      <c r="G13" s="21">
        <v>0</v>
      </c>
      <c r="H13" s="21">
        <v>0</v>
      </c>
      <c r="I13" s="21">
        <v>0</v>
      </c>
      <c r="J13" s="21">
        <v>0</v>
      </c>
      <c r="K13" s="21">
        <v>0</v>
      </c>
      <c r="L13" s="21">
        <v>0</v>
      </c>
      <c r="M13" s="21">
        <v>0</v>
      </c>
    </row>
    <row r="14" spans="1:13" x14ac:dyDescent="0.25">
      <c r="A14" s="22" t="s">
        <v>105</v>
      </c>
      <c r="B14" s="21">
        <v>0</v>
      </c>
      <c r="C14" s="21">
        <v>0</v>
      </c>
      <c r="D14" s="21">
        <v>0</v>
      </c>
      <c r="E14" s="21">
        <v>0</v>
      </c>
      <c r="F14" s="21">
        <v>0</v>
      </c>
      <c r="G14" s="21">
        <v>0</v>
      </c>
      <c r="H14" s="21">
        <v>0</v>
      </c>
      <c r="I14" s="21">
        <v>0</v>
      </c>
      <c r="J14" s="21">
        <v>0</v>
      </c>
      <c r="K14" s="21">
        <v>0</v>
      </c>
      <c r="L14" s="21">
        <v>0</v>
      </c>
      <c r="M14" s="21">
        <v>0</v>
      </c>
    </row>
    <row r="15" spans="1:13" x14ac:dyDescent="0.25">
      <c r="A15" s="22" t="s">
        <v>65</v>
      </c>
      <c r="B15" s="21">
        <v>0</v>
      </c>
      <c r="C15" s="21">
        <v>0</v>
      </c>
      <c r="D15" s="21">
        <v>0</v>
      </c>
      <c r="E15" s="21">
        <v>0</v>
      </c>
      <c r="F15" s="21">
        <v>0</v>
      </c>
      <c r="G15" s="21">
        <v>1</v>
      </c>
      <c r="H15" s="21">
        <v>0</v>
      </c>
      <c r="I15" s="21">
        <v>1</v>
      </c>
      <c r="J15" s="21">
        <v>0</v>
      </c>
      <c r="K15" s="21">
        <v>0</v>
      </c>
      <c r="L15" s="21">
        <v>0</v>
      </c>
      <c r="M15" s="21">
        <v>0</v>
      </c>
    </row>
    <row r="16" spans="1:13" x14ac:dyDescent="0.25">
      <c r="A16" s="23" t="s">
        <v>48</v>
      </c>
      <c r="B16" s="24">
        <v>0</v>
      </c>
      <c r="C16" s="24">
        <v>0</v>
      </c>
      <c r="D16" s="24">
        <v>1</v>
      </c>
      <c r="E16" s="24">
        <v>0</v>
      </c>
      <c r="F16" s="24">
        <v>0</v>
      </c>
      <c r="G16" s="24">
        <v>0</v>
      </c>
      <c r="H16" s="24">
        <v>0</v>
      </c>
      <c r="I16" s="24">
        <v>0</v>
      </c>
      <c r="J16" s="24">
        <v>0</v>
      </c>
      <c r="K16" s="24">
        <v>0</v>
      </c>
      <c r="L16" s="24">
        <v>0</v>
      </c>
      <c r="M16" s="24">
        <v>0</v>
      </c>
    </row>
    <row r="17" spans="1:13" x14ac:dyDescent="0.25">
      <c r="A17" s="25" t="s">
        <v>50</v>
      </c>
      <c r="B17" s="24">
        <v>0</v>
      </c>
      <c r="C17" s="24">
        <v>0</v>
      </c>
      <c r="D17" s="24">
        <v>1</v>
      </c>
      <c r="E17" s="24">
        <v>0</v>
      </c>
      <c r="F17" s="24">
        <v>0</v>
      </c>
      <c r="G17" s="24">
        <v>0</v>
      </c>
      <c r="H17" s="24">
        <v>0</v>
      </c>
      <c r="I17" s="24">
        <v>0</v>
      </c>
      <c r="J17" s="24">
        <v>0</v>
      </c>
      <c r="K17" s="24">
        <v>0</v>
      </c>
      <c r="L17" s="24">
        <v>0</v>
      </c>
      <c r="M17" s="24">
        <v>0</v>
      </c>
    </row>
    <row r="18" spans="1:13" x14ac:dyDescent="0.25">
      <c r="A18" s="25" t="s">
        <v>109</v>
      </c>
      <c r="B18" s="24">
        <v>0</v>
      </c>
      <c r="C18" s="24">
        <v>0</v>
      </c>
      <c r="D18" s="24">
        <v>0</v>
      </c>
      <c r="E18" s="24">
        <v>0</v>
      </c>
      <c r="F18" s="24">
        <v>0</v>
      </c>
      <c r="G18" s="24">
        <v>0</v>
      </c>
      <c r="H18" s="24">
        <v>0</v>
      </c>
      <c r="I18" s="24">
        <v>0</v>
      </c>
      <c r="J18" s="24">
        <v>0</v>
      </c>
      <c r="K18" s="24">
        <v>0</v>
      </c>
      <c r="L18" s="24">
        <v>0</v>
      </c>
      <c r="M18" s="24">
        <v>0</v>
      </c>
    </row>
    <row r="19" spans="1:13" x14ac:dyDescent="0.25">
      <c r="A19" s="25" t="s">
        <v>124</v>
      </c>
      <c r="B19" s="24">
        <v>0</v>
      </c>
      <c r="C19" s="24">
        <v>0</v>
      </c>
      <c r="D19" s="24">
        <v>0</v>
      </c>
      <c r="E19" s="24">
        <v>0</v>
      </c>
      <c r="F19" s="24">
        <v>0</v>
      </c>
      <c r="G19" s="24">
        <v>0</v>
      </c>
      <c r="H19" s="24">
        <v>0</v>
      </c>
      <c r="I19" s="24">
        <v>0</v>
      </c>
      <c r="J19" s="24">
        <v>0</v>
      </c>
      <c r="K19" s="24">
        <v>0</v>
      </c>
      <c r="L19" s="24">
        <v>0</v>
      </c>
      <c r="M19" s="24">
        <v>0</v>
      </c>
    </row>
    <row r="20" spans="1:13" x14ac:dyDescent="0.25">
      <c r="A20" s="25" t="s">
        <v>71</v>
      </c>
      <c r="B20" s="24">
        <v>0</v>
      </c>
      <c r="C20" s="24">
        <v>0</v>
      </c>
      <c r="D20" s="24">
        <v>0</v>
      </c>
      <c r="E20" s="24">
        <v>0</v>
      </c>
      <c r="F20" s="24">
        <v>0</v>
      </c>
      <c r="G20" s="24">
        <v>0</v>
      </c>
      <c r="H20" s="24">
        <v>0</v>
      </c>
      <c r="I20" s="24">
        <v>0</v>
      </c>
      <c r="J20" s="24">
        <v>0</v>
      </c>
      <c r="K20" s="24">
        <v>0</v>
      </c>
      <c r="L20" s="24">
        <v>0</v>
      </c>
      <c r="M20" s="24">
        <v>0</v>
      </c>
    </row>
    <row r="21" spans="1:13" x14ac:dyDescent="0.25">
      <c r="A21" s="25" t="s">
        <v>72</v>
      </c>
      <c r="B21" s="24">
        <v>0</v>
      </c>
      <c r="C21" s="24">
        <v>0</v>
      </c>
      <c r="D21" s="24">
        <v>0</v>
      </c>
      <c r="E21" s="24">
        <v>0</v>
      </c>
      <c r="F21" s="24">
        <v>0</v>
      </c>
      <c r="G21" s="24">
        <v>0</v>
      </c>
      <c r="H21" s="24">
        <v>0</v>
      </c>
      <c r="I21" s="24">
        <v>0</v>
      </c>
      <c r="J21" s="24">
        <v>0</v>
      </c>
      <c r="K21" s="24">
        <v>0</v>
      </c>
      <c r="L21" s="24">
        <v>0</v>
      </c>
      <c r="M21" s="24">
        <v>0</v>
      </c>
    </row>
    <row r="22" spans="1:13" x14ac:dyDescent="0.25">
      <c r="A22" s="25" t="s">
        <v>49</v>
      </c>
      <c r="B22" s="24">
        <v>0</v>
      </c>
      <c r="C22" s="24">
        <v>0</v>
      </c>
      <c r="D22" s="24">
        <v>0</v>
      </c>
      <c r="E22" s="24">
        <v>0</v>
      </c>
      <c r="F22" s="24">
        <v>0</v>
      </c>
      <c r="G22" s="24">
        <v>0</v>
      </c>
      <c r="H22" s="24">
        <v>0</v>
      </c>
      <c r="I22" s="24">
        <v>0</v>
      </c>
      <c r="J22" s="24">
        <v>0</v>
      </c>
      <c r="K22" s="24">
        <v>0</v>
      </c>
      <c r="L22" s="24">
        <v>0</v>
      </c>
      <c r="M22" s="24">
        <v>0</v>
      </c>
    </row>
    <row r="23" spans="1:13" x14ac:dyDescent="0.25">
      <c r="A23" s="25" t="s">
        <v>111</v>
      </c>
      <c r="B23" s="24">
        <v>0</v>
      </c>
      <c r="C23" s="24">
        <v>0</v>
      </c>
      <c r="D23" s="24">
        <v>0</v>
      </c>
      <c r="E23" s="24">
        <v>0</v>
      </c>
      <c r="F23" s="24">
        <v>0</v>
      </c>
      <c r="G23" s="24">
        <v>0</v>
      </c>
      <c r="H23" s="24">
        <v>0</v>
      </c>
      <c r="I23" s="24">
        <v>0</v>
      </c>
      <c r="J23" s="24">
        <v>0</v>
      </c>
      <c r="K23" s="24">
        <v>0</v>
      </c>
      <c r="L23" s="24">
        <v>0</v>
      </c>
      <c r="M23" s="24">
        <v>0</v>
      </c>
    </row>
    <row r="24" spans="1:13" x14ac:dyDescent="0.25">
      <c r="A24" s="25" t="s">
        <v>106</v>
      </c>
      <c r="B24" s="24">
        <v>0</v>
      </c>
      <c r="C24" s="24">
        <v>0</v>
      </c>
      <c r="D24" s="24">
        <v>0</v>
      </c>
      <c r="E24" s="24">
        <v>0</v>
      </c>
      <c r="F24" s="24">
        <v>0</v>
      </c>
      <c r="G24" s="24">
        <v>0</v>
      </c>
      <c r="H24" s="24">
        <v>0</v>
      </c>
      <c r="I24" s="24">
        <v>0</v>
      </c>
      <c r="J24" s="24">
        <v>0</v>
      </c>
      <c r="K24" s="24">
        <v>0</v>
      </c>
      <c r="L24" s="24">
        <v>0</v>
      </c>
      <c r="M24" s="24">
        <v>0</v>
      </c>
    </row>
    <row r="25" spans="1:13" x14ac:dyDescent="0.25">
      <c r="A25" s="25" t="s">
        <v>104</v>
      </c>
      <c r="B25" s="24">
        <v>0</v>
      </c>
      <c r="C25" s="24">
        <v>0</v>
      </c>
      <c r="D25" s="24">
        <v>0</v>
      </c>
      <c r="E25" s="24">
        <v>0</v>
      </c>
      <c r="F25" s="24">
        <v>0</v>
      </c>
      <c r="G25" s="24">
        <v>0</v>
      </c>
      <c r="H25" s="24">
        <v>0</v>
      </c>
      <c r="I25" s="24">
        <v>0</v>
      </c>
      <c r="J25" s="24">
        <v>0</v>
      </c>
      <c r="K25" s="24">
        <v>0</v>
      </c>
      <c r="L25" s="24">
        <v>0</v>
      </c>
      <c r="M25" s="24">
        <v>0</v>
      </c>
    </row>
    <row r="26" spans="1:13" x14ac:dyDescent="0.25">
      <c r="A26" s="25" t="s">
        <v>70</v>
      </c>
      <c r="B26" s="24">
        <v>0</v>
      </c>
      <c r="C26" s="24">
        <v>0</v>
      </c>
      <c r="D26" s="24">
        <v>0</v>
      </c>
      <c r="E26" s="24">
        <v>0</v>
      </c>
      <c r="F26" s="24">
        <v>0</v>
      </c>
      <c r="G26" s="24">
        <v>0</v>
      </c>
      <c r="H26" s="24">
        <v>0</v>
      </c>
      <c r="I26" s="24">
        <v>0</v>
      </c>
      <c r="J26" s="24">
        <v>0</v>
      </c>
      <c r="K26" s="24">
        <v>0</v>
      </c>
      <c r="L26" s="24">
        <v>0</v>
      </c>
      <c r="M26" s="24">
        <v>0</v>
      </c>
    </row>
    <row r="27" spans="1:13" x14ac:dyDescent="0.25">
      <c r="A27" s="18" t="s">
        <v>73</v>
      </c>
      <c r="B27" s="19">
        <v>0</v>
      </c>
      <c r="C27" s="19">
        <v>0</v>
      </c>
      <c r="D27" s="19">
        <v>1</v>
      </c>
      <c r="E27" s="19">
        <v>0</v>
      </c>
      <c r="F27" s="19">
        <v>0</v>
      </c>
      <c r="G27" s="19">
        <v>1</v>
      </c>
      <c r="H27" s="19">
        <v>0</v>
      </c>
      <c r="I27" s="19">
        <v>1</v>
      </c>
      <c r="J27" s="19">
        <v>0</v>
      </c>
      <c r="K27" s="19">
        <v>0</v>
      </c>
      <c r="L27" s="19">
        <v>0</v>
      </c>
      <c r="M27" s="19">
        <v>0</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9" customFormat="1" x14ac:dyDescent="0.2">
      <c r="A1" s="36" t="s">
        <v>30</v>
      </c>
      <c r="B1" s="36" t="s">
        <v>114</v>
      </c>
    </row>
    <row r="2" spans="1:2" s="9" customFormat="1" ht="37.5" customHeight="1" x14ac:dyDescent="0.2">
      <c r="A2" s="37" t="s">
        <v>7</v>
      </c>
      <c r="B2" s="37" t="s">
        <v>25</v>
      </c>
    </row>
    <row r="3" spans="1:2" s="9" customFormat="1" x14ac:dyDescent="0.2">
      <c r="A3" s="35" t="s">
        <v>31</v>
      </c>
      <c r="B3" s="35" t="s">
        <v>32</v>
      </c>
    </row>
    <row r="4" spans="1:2" s="9" customFormat="1" x14ac:dyDescent="0.2">
      <c r="A4" s="37" t="s">
        <v>8</v>
      </c>
      <c r="B4" s="37" t="s">
        <v>33</v>
      </c>
    </row>
    <row r="5" spans="1:2" s="9" customFormat="1" ht="38.25" x14ac:dyDescent="0.2">
      <c r="A5" s="35" t="s">
        <v>9</v>
      </c>
      <c r="B5" s="35" t="s">
        <v>29</v>
      </c>
    </row>
    <row r="6" spans="1:2" s="9" customFormat="1" x14ac:dyDescent="0.2">
      <c r="A6" s="37" t="s">
        <v>10</v>
      </c>
      <c r="B6" s="37" t="s">
        <v>34</v>
      </c>
    </row>
    <row r="7" spans="1:2" s="9" customFormat="1" ht="25.5" x14ac:dyDescent="0.2">
      <c r="A7" s="35" t="s">
        <v>11</v>
      </c>
      <c r="B7" s="35" t="s">
        <v>35</v>
      </c>
    </row>
    <row r="8" spans="1:2" s="9" customFormat="1" x14ac:dyDescent="0.2">
      <c r="A8" s="37" t="s">
        <v>12</v>
      </c>
      <c r="B8" s="37" t="s">
        <v>36</v>
      </c>
    </row>
    <row r="9" spans="1:2" s="9" customFormat="1" x14ac:dyDescent="0.2">
      <c r="A9" s="35" t="s">
        <v>13</v>
      </c>
      <c r="B9" s="35" t="s">
        <v>37</v>
      </c>
    </row>
    <row r="10" spans="1:2" s="9" customFormat="1" ht="25.5" x14ac:dyDescent="0.2">
      <c r="A10" s="37" t="s">
        <v>15</v>
      </c>
      <c r="B10" s="37" t="s">
        <v>38</v>
      </c>
    </row>
    <row r="11" spans="1:2" s="9" customFormat="1" ht="25.5" x14ac:dyDescent="0.2">
      <c r="A11" s="35" t="s">
        <v>14</v>
      </c>
      <c r="B11" s="35" t="s">
        <v>39</v>
      </c>
    </row>
    <row r="12" spans="1:2" s="9" customFormat="1" ht="38.25" x14ac:dyDescent="0.2">
      <c r="A12" s="37" t="s">
        <v>16</v>
      </c>
      <c r="B12" s="37" t="s">
        <v>40</v>
      </c>
    </row>
    <row r="13" spans="1:2" s="9" customFormat="1" ht="25.5" x14ac:dyDescent="0.2">
      <c r="A13" s="35" t="s">
        <v>17</v>
      </c>
      <c r="B13" s="35" t="s">
        <v>26</v>
      </c>
    </row>
    <row r="14" spans="1:2" s="9" customFormat="1" ht="25.5" x14ac:dyDescent="0.2">
      <c r="A14" s="37" t="s">
        <v>18</v>
      </c>
      <c r="B14" s="37" t="s">
        <v>41</v>
      </c>
    </row>
    <row r="15" spans="1:2" s="9" customFormat="1" ht="25.5" x14ac:dyDescent="0.2">
      <c r="A15" s="35" t="s">
        <v>19</v>
      </c>
      <c r="B15" s="35" t="s">
        <v>27</v>
      </c>
    </row>
    <row r="16" spans="1:2" s="9" customFormat="1" x14ac:dyDescent="0.2">
      <c r="A16" s="37" t="s">
        <v>20</v>
      </c>
      <c r="B16" s="37" t="s">
        <v>28</v>
      </c>
    </row>
    <row r="17" spans="1:2" s="9" customFormat="1" ht="51" x14ac:dyDescent="0.2">
      <c r="A17" s="35" t="s">
        <v>21</v>
      </c>
      <c r="B17" s="35" t="s">
        <v>42</v>
      </c>
    </row>
    <row r="18" spans="1:2" s="9" customFormat="1" x14ac:dyDescent="0.2">
      <c r="A18" s="37" t="s">
        <v>43</v>
      </c>
      <c r="B18" s="37" t="s">
        <v>44</v>
      </c>
    </row>
    <row r="19" spans="1:2" s="9" customFormat="1" x14ac:dyDescent="0.2">
      <c r="A19" s="35" t="s">
        <v>22</v>
      </c>
      <c r="B19" s="35" t="s">
        <v>45</v>
      </c>
    </row>
    <row r="20" spans="1:2" s="9" customFormat="1" ht="51" x14ac:dyDescent="0.2">
      <c r="A20" s="37" t="s">
        <v>23</v>
      </c>
      <c r="B20" s="37" t="s">
        <v>46</v>
      </c>
    </row>
    <row r="21" spans="1:2" s="9" customFormat="1" x14ac:dyDescent="0.2">
      <c r="A21" s="35" t="s">
        <v>24</v>
      </c>
      <c r="B21" s="35" t="s">
        <v>47</v>
      </c>
    </row>
    <row r="22" spans="1:2" s="9" customFormat="1" x14ac:dyDescent="0.2">
      <c r="A22"/>
      <c r="B22"/>
    </row>
    <row r="23" spans="1:2" s="9"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2019-03-13T22:42:19Z</dcterms:modified>
</cp:coreProperties>
</file>