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hidePivotFieldList="1" defaultThemeVersion="124226"/>
  <mc:AlternateContent xmlns:mc="http://schemas.openxmlformats.org/markup-compatibility/2006">
    <mc:Choice Requires="x15">
      <x15ac:absPath xmlns:x15ac="http://schemas.microsoft.com/office/spreadsheetml/2010/11/ac" url="D:\Datos\Escritorio\Compartida - David\Cancelaciones\4 Trimestre\"/>
    </mc:Choice>
  </mc:AlternateContent>
  <xr:revisionPtr revIDLastSave="0" documentId="13_ncr:1_{0FE5B6A8-1B8C-4644-80D0-57794D3204B9}" xr6:coauthVersionLast="36" xr6:coauthVersionMax="36" xr10:uidLastSave="{00000000-0000-0000-0000-000000000000}"/>
  <bookViews>
    <workbookView xWindow="0" yWindow="0" windowWidth="21600" windowHeight="9735" tabRatio="615" xr2:uid="{00000000-000D-0000-FFFF-FFFF00000000}"/>
  </bookViews>
  <sheets>
    <sheet name="Operación" sheetId="23" r:id="rId1"/>
    <sheet name="Gráficos" sheetId="29" r:id="rId2"/>
    <sheet name="Graficas Cancelaciones" sheetId="30" r:id="rId3"/>
    <sheet name="Detalle de las Causas" sheetId="28" r:id="rId4"/>
    <sheet name="Notas" sheetId="17" r:id="rId5"/>
  </sheets>
  <definedNames>
    <definedName name="_xlnm._FilterDatabase" localSheetId="0" hidden="1">Operación!$A$51:$Q$211</definedName>
  </definedNames>
  <calcPr calcId="191029"/>
  <pivotCaches>
    <pivotCache cacheId="7" r:id="rId6"/>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38" i="23" l="1"/>
  <c r="O138" i="23"/>
  <c r="N138" i="23"/>
  <c r="M138" i="23"/>
  <c r="L138" i="23"/>
  <c r="K138" i="23"/>
  <c r="J138" i="23"/>
  <c r="I138" i="23"/>
  <c r="H138" i="23"/>
  <c r="G138" i="23"/>
  <c r="F138" i="23"/>
  <c r="E138" i="23"/>
  <c r="D138" i="23"/>
  <c r="Q103" i="23"/>
  <c r="O103" i="23"/>
  <c r="N103" i="23"/>
  <c r="M103" i="23"/>
  <c r="L103" i="23"/>
  <c r="K103" i="23"/>
  <c r="J103" i="23"/>
  <c r="I103" i="23"/>
  <c r="H103" i="23"/>
  <c r="G103" i="23"/>
  <c r="F103" i="23"/>
  <c r="E103" i="23"/>
  <c r="D103" i="23"/>
  <c r="Q88" i="23"/>
  <c r="O88" i="23"/>
  <c r="N88" i="23"/>
  <c r="M88" i="23"/>
  <c r="L88" i="23"/>
  <c r="K88" i="23"/>
  <c r="J88" i="23"/>
  <c r="I88" i="23"/>
  <c r="H88" i="23"/>
  <c r="G88" i="23"/>
  <c r="F88" i="23"/>
  <c r="E88" i="23"/>
  <c r="D88" i="23"/>
  <c r="Q53" i="23"/>
  <c r="O53" i="23"/>
  <c r="N53" i="23"/>
  <c r="M53" i="23"/>
  <c r="L53" i="23"/>
  <c r="K53" i="23"/>
  <c r="J53" i="23"/>
  <c r="I53" i="23"/>
  <c r="H53" i="23"/>
  <c r="G53" i="23"/>
  <c r="F53" i="23"/>
  <c r="E53" i="23"/>
  <c r="D53" i="23"/>
  <c r="Q9" i="23"/>
  <c r="O9" i="23"/>
  <c r="N9" i="23"/>
  <c r="M9" i="23"/>
  <c r="L9" i="23"/>
  <c r="K9" i="23"/>
  <c r="J9" i="23"/>
  <c r="I9" i="23"/>
  <c r="H9" i="23"/>
  <c r="G9" i="23"/>
  <c r="F9" i="23"/>
  <c r="E9" i="23"/>
  <c r="D9" i="23"/>
  <c r="Q141" i="23"/>
  <c r="O141" i="23"/>
  <c r="N141" i="23"/>
  <c r="M141" i="23"/>
  <c r="L141" i="23"/>
  <c r="K141" i="23"/>
  <c r="J141" i="23"/>
  <c r="I141" i="23"/>
  <c r="H141" i="23"/>
  <c r="G141" i="23"/>
  <c r="F141" i="23"/>
  <c r="E141" i="23"/>
  <c r="D141" i="23"/>
  <c r="Q140" i="23"/>
  <c r="O140" i="23"/>
  <c r="N140" i="23"/>
  <c r="M140" i="23"/>
  <c r="L140" i="23"/>
  <c r="K140" i="23"/>
  <c r="J140" i="23"/>
  <c r="I140" i="23"/>
  <c r="H140" i="23"/>
  <c r="G140" i="23"/>
  <c r="F140" i="23"/>
  <c r="E140" i="23"/>
  <c r="D140" i="23"/>
  <c r="Q139" i="23"/>
  <c r="O139" i="23"/>
  <c r="N139" i="23"/>
  <c r="M139" i="23"/>
  <c r="L139" i="23"/>
  <c r="K139" i="23"/>
  <c r="J139" i="23"/>
  <c r="I139" i="23"/>
  <c r="H139" i="23"/>
  <c r="G139" i="23"/>
  <c r="F139" i="23"/>
  <c r="E139" i="23"/>
  <c r="D139" i="23"/>
  <c r="Q137" i="23"/>
  <c r="O137" i="23"/>
  <c r="N137" i="23"/>
  <c r="M137" i="23"/>
  <c r="L137" i="23"/>
  <c r="K137" i="23"/>
  <c r="J137" i="23"/>
  <c r="I137" i="23"/>
  <c r="H137" i="23"/>
  <c r="G137" i="23"/>
  <c r="F137" i="23"/>
  <c r="E137" i="23"/>
  <c r="D137" i="23"/>
  <c r="Q106" i="23"/>
  <c r="O106" i="23"/>
  <c r="N106" i="23"/>
  <c r="M106" i="23"/>
  <c r="L106" i="23"/>
  <c r="K106" i="23"/>
  <c r="J106" i="23"/>
  <c r="I106" i="23"/>
  <c r="H106" i="23"/>
  <c r="G106" i="23"/>
  <c r="F106" i="23"/>
  <c r="E106" i="23"/>
  <c r="D106" i="23"/>
  <c r="Q105" i="23"/>
  <c r="O105" i="23"/>
  <c r="N105" i="23"/>
  <c r="M105" i="23"/>
  <c r="L105" i="23"/>
  <c r="K105" i="23"/>
  <c r="J105" i="23"/>
  <c r="I105" i="23"/>
  <c r="H105" i="23"/>
  <c r="G105" i="23"/>
  <c r="F105" i="23"/>
  <c r="E105" i="23"/>
  <c r="D105" i="23"/>
  <c r="Q104" i="23"/>
  <c r="O104" i="23"/>
  <c r="N104" i="23"/>
  <c r="M104" i="23"/>
  <c r="L104" i="23"/>
  <c r="K104" i="23"/>
  <c r="J104" i="23"/>
  <c r="I104" i="23"/>
  <c r="H104" i="23"/>
  <c r="G104" i="23"/>
  <c r="F104" i="23"/>
  <c r="E104" i="23"/>
  <c r="D104" i="23"/>
  <c r="Q102" i="23"/>
  <c r="O102" i="23"/>
  <c r="N102" i="23"/>
  <c r="M102" i="23"/>
  <c r="L102" i="23"/>
  <c r="K102" i="23"/>
  <c r="J102" i="23"/>
  <c r="I102" i="23"/>
  <c r="H102" i="23"/>
  <c r="G102" i="23"/>
  <c r="F102" i="23"/>
  <c r="E102" i="23"/>
  <c r="D102" i="23"/>
  <c r="Q91" i="23"/>
  <c r="O91" i="23"/>
  <c r="N91" i="23"/>
  <c r="M91" i="23"/>
  <c r="L91" i="23"/>
  <c r="K91" i="23"/>
  <c r="J91" i="23"/>
  <c r="I91" i="23"/>
  <c r="H91" i="23"/>
  <c r="G91" i="23"/>
  <c r="F91" i="23"/>
  <c r="E91" i="23"/>
  <c r="D91" i="23"/>
  <c r="Q90" i="23"/>
  <c r="O90" i="23"/>
  <c r="N90" i="23"/>
  <c r="M90" i="23"/>
  <c r="L90" i="23"/>
  <c r="K90" i="23"/>
  <c r="J90" i="23"/>
  <c r="I90" i="23"/>
  <c r="H90" i="23"/>
  <c r="G90" i="23"/>
  <c r="F90" i="23"/>
  <c r="E90" i="23"/>
  <c r="D90" i="23"/>
  <c r="Q89" i="23"/>
  <c r="O89" i="23"/>
  <c r="N89" i="23"/>
  <c r="M89" i="23"/>
  <c r="L89" i="23"/>
  <c r="K89" i="23"/>
  <c r="J89" i="23"/>
  <c r="I89" i="23"/>
  <c r="H89" i="23"/>
  <c r="G89" i="23"/>
  <c r="F89" i="23"/>
  <c r="E89" i="23"/>
  <c r="D89" i="23"/>
  <c r="Q87" i="23"/>
  <c r="O87" i="23"/>
  <c r="N87" i="23"/>
  <c r="M87" i="23"/>
  <c r="L87" i="23"/>
  <c r="K87" i="23"/>
  <c r="J87" i="23"/>
  <c r="I87" i="23"/>
  <c r="H87" i="23"/>
  <c r="G87" i="23"/>
  <c r="F87" i="23"/>
  <c r="E87" i="23"/>
  <c r="D87" i="23"/>
  <c r="Q56" i="23"/>
  <c r="O56" i="23"/>
  <c r="N56" i="23"/>
  <c r="M56" i="23"/>
  <c r="L56" i="23"/>
  <c r="K56" i="23"/>
  <c r="J56" i="23"/>
  <c r="I56" i="23"/>
  <c r="H56" i="23"/>
  <c r="G56" i="23"/>
  <c r="F56" i="23"/>
  <c r="E56" i="23"/>
  <c r="D56" i="23"/>
  <c r="Q55" i="23"/>
  <c r="O55" i="23"/>
  <c r="N55" i="23"/>
  <c r="M55" i="23"/>
  <c r="L55" i="23"/>
  <c r="K55" i="23"/>
  <c r="J55" i="23"/>
  <c r="I55" i="23"/>
  <c r="H55" i="23"/>
  <c r="G55" i="23"/>
  <c r="F55" i="23"/>
  <c r="E55" i="23"/>
  <c r="D55" i="23"/>
  <c r="Q54" i="23"/>
  <c r="O54" i="23"/>
  <c r="N54" i="23"/>
  <c r="M54" i="23"/>
  <c r="L54" i="23"/>
  <c r="K54" i="23"/>
  <c r="J54" i="23"/>
  <c r="I54" i="23"/>
  <c r="H54" i="23"/>
  <c r="G54" i="23"/>
  <c r="F54" i="23"/>
  <c r="E54" i="23"/>
  <c r="D54" i="23"/>
  <c r="Q52" i="23"/>
  <c r="O52" i="23"/>
  <c r="N52" i="23"/>
  <c r="M52" i="23"/>
  <c r="L52" i="23"/>
  <c r="K52" i="23"/>
  <c r="J52" i="23"/>
  <c r="I52" i="23"/>
  <c r="H52" i="23"/>
  <c r="G52" i="23"/>
  <c r="F52" i="23"/>
  <c r="E52" i="23"/>
  <c r="D52" i="23"/>
  <c r="Q12" i="23"/>
  <c r="O12" i="23"/>
  <c r="N12" i="23"/>
  <c r="M12" i="23"/>
  <c r="L12" i="23"/>
  <c r="K12" i="23"/>
  <c r="J12" i="23"/>
  <c r="I12" i="23"/>
  <c r="H12" i="23"/>
  <c r="G12" i="23"/>
  <c r="F12" i="23"/>
  <c r="E12" i="23"/>
  <c r="D12" i="23"/>
  <c r="Q11" i="23"/>
  <c r="O11" i="23"/>
  <c r="N11" i="23"/>
  <c r="M11" i="23"/>
  <c r="L11" i="23"/>
  <c r="K11" i="23"/>
  <c r="J11" i="23"/>
  <c r="I11" i="23"/>
  <c r="H11" i="23"/>
  <c r="G11" i="23"/>
  <c r="F11" i="23"/>
  <c r="E11" i="23"/>
  <c r="D11" i="23"/>
  <c r="Q10" i="23"/>
  <c r="O10" i="23"/>
  <c r="N10" i="23"/>
  <c r="M10" i="23"/>
  <c r="L10" i="23"/>
  <c r="K10" i="23"/>
  <c r="J10" i="23"/>
  <c r="I10" i="23"/>
  <c r="H10" i="23"/>
  <c r="G10" i="23"/>
  <c r="F10" i="23"/>
  <c r="E10" i="23"/>
  <c r="D10" i="23"/>
  <c r="Q8" i="23"/>
  <c r="O8" i="23"/>
  <c r="N8" i="23"/>
  <c r="M8" i="23"/>
  <c r="L8" i="23"/>
  <c r="K8" i="23"/>
  <c r="J8" i="23"/>
  <c r="I8" i="23"/>
  <c r="H8" i="23"/>
  <c r="G8" i="23"/>
  <c r="F8" i="23"/>
  <c r="E8" i="23"/>
  <c r="D8" i="23"/>
  <c r="E13" i="30" l="1"/>
  <c r="T219" i="29"/>
  <c r="U219" i="29"/>
  <c r="V219" i="29"/>
  <c r="T220" i="29"/>
  <c r="U220" i="29"/>
  <c r="V220" i="29"/>
  <c r="T221" i="29"/>
  <c r="U221" i="29"/>
  <c r="V221" i="29"/>
  <c r="T175" i="29"/>
  <c r="U175" i="29"/>
  <c r="V175" i="29"/>
  <c r="T176" i="29"/>
  <c r="U176" i="29"/>
  <c r="V176" i="29"/>
  <c r="T177" i="29"/>
  <c r="U177" i="29"/>
  <c r="V177" i="29"/>
  <c r="T178" i="29"/>
  <c r="U178" i="29"/>
  <c r="V178" i="29"/>
  <c r="T179" i="29"/>
  <c r="U179" i="29"/>
  <c r="V179" i="29"/>
  <c r="T180" i="29"/>
  <c r="U180" i="29"/>
  <c r="V180" i="29"/>
  <c r="T181" i="29"/>
  <c r="U181" i="29"/>
  <c r="V181" i="29"/>
  <c r="T182" i="29"/>
  <c r="U182" i="29"/>
  <c r="V182" i="29"/>
  <c r="T183" i="29"/>
  <c r="U183" i="29"/>
  <c r="V183" i="29"/>
  <c r="T184" i="29"/>
  <c r="U184" i="29"/>
  <c r="V184" i="29"/>
  <c r="T124" i="29"/>
  <c r="U124" i="29"/>
  <c r="V124" i="29"/>
  <c r="T125" i="29"/>
  <c r="U125" i="29"/>
  <c r="V125" i="29"/>
  <c r="T126" i="29"/>
  <c r="U126" i="29"/>
  <c r="V126" i="29"/>
  <c r="T127" i="29"/>
  <c r="U127" i="29"/>
  <c r="V127" i="29"/>
  <c r="T128" i="29"/>
  <c r="U128" i="29"/>
  <c r="V128" i="29"/>
  <c r="T129" i="29"/>
  <c r="U129" i="29"/>
  <c r="V129" i="29"/>
  <c r="T90" i="29"/>
  <c r="U90" i="29"/>
  <c r="V90" i="29"/>
  <c r="T91" i="29"/>
  <c r="U91" i="29"/>
  <c r="V91" i="29"/>
  <c r="T45" i="29"/>
  <c r="U45" i="29"/>
  <c r="V45" i="29"/>
  <c r="T46" i="29"/>
  <c r="U46" i="29"/>
  <c r="V46" i="29"/>
  <c r="T47" i="29"/>
  <c r="U47" i="29"/>
  <c r="V47" i="29"/>
  <c r="T48" i="29"/>
  <c r="U48" i="29"/>
  <c r="V48" i="29"/>
  <c r="T49" i="29"/>
  <c r="U49" i="29"/>
  <c r="V49" i="29"/>
  <c r="T50" i="29"/>
  <c r="U50" i="29"/>
  <c r="V50" i="29"/>
  <c r="T6" i="29"/>
  <c r="U6" i="29"/>
  <c r="V6" i="29"/>
  <c r="T7" i="29"/>
  <c r="U7" i="29"/>
  <c r="V7" i="29"/>
  <c r="T8" i="29"/>
  <c r="U8" i="29"/>
  <c r="V8" i="29"/>
  <c r="T9" i="29"/>
  <c r="U9" i="29"/>
  <c r="V9" i="29"/>
  <c r="T10" i="29"/>
  <c r="U10" i="29"/>
  <c r="V10" i="29"/>
  <c r="T11" i="29"/>
  <c r="U11" i="29"/>
  <c r="V11" i="29"/>
  <c r="T12" i="29"/>
  <c r="U12" i="29"/>
  <c r="V12" i="29"/>
  <c r="A3" i="29"/>
  <c r="A2" i="29"/>
  <c r="A1" i="29"/>
  <c r="Q196" i="23" l="1"/>
  <c r="O196" i="23"/>
  <c r="N196" i="23"/>
  <c r="M196" i="23"/>
  <c r="L196" i="23"/>
  <c r="K196" i="23"/>
  <c r="J196" i="23"/>
  <c r="I196" i="23"/>
  <c r="H196" i="23"/>
  <c r="G196" i="23"/>
  <c r="F196" i="23"/>
  <c r="E196" i="23"/>
  <c r="D196" i="23"/>
  <c r="Q195" i="23"/>
  <c r="O195" i="23"/>
  <c r="N195" i="23"/>
  <c r="M195" i="23"/>
  <c r="L195" i="23"/>
  <c r="K195" i="23"/>
  <c r="J195" i="23"/>
  <c r="I195" i="23"/>
  <c r="H195" i="23"/>
  <c r="G195" i="23"/>
  <c r="F195" i="23"/>
  <c r="E195" i="23"/>
  <c r="D195" i="23"/>
  <c r="Q194" i="23"/>
  <c r="O194" i="23"/>
  <c r="M50" i="29" s="1"/>
  <c r="N194" i="23"/>
  <c r="L50" i="29" s="1"/>
  <c r="M194" i="23"/>
  <c r="K50" i="29" s="1"/>
  <c r="L194" i="23"/>
  <c r="J50" i="29" s="1"/>
  <c r="K194" i="23"/>
  <c r="I50" i="29" s="1"/>
  <c r="J194" i="23"/>
  <c r="H50" i="29" s="1"/>
  <c r="I194" i="23"/>
  <c r="G50" i="29" s="1"/>
  <c r="H194" i="23"/>
  <c r="F50" i="29" s="1"/>
  <c r="G194" i="23"/>
  <c r="E50" i="29" s="1"/>
  <c r="F194" i="23"/>
  <c r="D50" i="29" s="1"/>
  <c r="E194" i="23"/>
  <c r="C50" i="29" s="1"/>
  <c r="D194" i="23"/>
  <c r="B50" i="29" s="1"/>
  <c r="Q193" i="23"/>
  <c r="O193" i="23"/>
  <c r="N193" i="23"/>
  <c r="M193" i="23"/>
  <c r="L193" i="23"/>
  <c r="K193" i="23"/>
  <c r="J193" i="23"/>
  <c r="I193" i="23"/>
  <c r="H193" i="23"/>
  <c r="G193" i="23"/>
  <c r="F193" i="23"/>
  <c r="E193" i="23"/>
  <c r="D193" i="23"/>
  <c r="Q192" i="23"/>
  <c r="O192" i="23"/>
  <c r="M11" i="29" s="1"/>
  <c r="N192" i="23"/>
  <c r="L11" i="29" s="1"/>
  <c r="M192" i="23"/>
  <c r="K11" i="29" s="1"/>
  <c r="L192" i="23"/>
  <c r="J11" i="29" s="1"/>
  <c r="K192" i="23"/>
  <c r="I11" i="29" s="1"/>
  <c r="J192" i="23"/>
  <c r="H11" i="29" s="1"/>
  <c r="I192" i="23"/>
  <c r="G11" i="29" s="1"/>
  <c r="H192" i="23"/>
  <c r="F11" i="29" s="1"/>
  <c r="G192" i="23"/>
  <c r="E11" i="29" s="1"/>
  <c r="F192" i="23"/>
  <c r="D11" i="29" s="1"/>
  <c r="E192" i="23"/>
  <c r="C11" i="29" s="1"/>
  <c r="D192" i="23"/>
  <c r="B11" i="29" s="1"/>
  <c r="M49" i="29"/>
  <c r="L49" i="29"/>
  <c r="K49" i="29"/>
  <c r="J49" i="29"/>
  <c r="I49" i="29"/>
  <c r="H49" i="29"/>
  <c r="G49" i="29"/>
  <c r="F49" i="29"/>
  <c r="E49" i="29"/>
  <c r="D49" i="29"/>
  <c r="C49" i="29"/>
  <c r="B49" i="29"/>
  <c r="M10" i="29"/>
  <c r="L10" i="29"/>
  <c r="K10" i="29"/>
  <c r="J10" i="29"/>
  <c r="I10" i="29"/>
  <c r="H10" i="29"/>
  <c r="G10" i="29"/>
  <c r="F10" i="29"/>
  <c r="E10" i="29"/>
  <c r="D10" i="29"/>
  <c r="C10" i="29"/>
  <c r="B10" i="29"/>
  <c r="M48" i="29"/>
  <c r="L48" i="29"/>
  <c r="K48" i="29"/>
  <c r="J48" i="29"/>
  <c r="I48" i="29"/>
  <c r="H48" i="29"/>
  <c r="G48" i="29"/>
  <c r="F48" i="29"/>
  <c r="E48" i="29"/>
  <c r="D48" i="29"/>
  <c r="C48" i="29"/>
  <c r="B48" i="29"/>
  <c r="M9" i="29"/>
  <c r="L9" i="29"/>
  <c r="K9" i="29"/>
  <c r="J9" i="29"/>
  <c r="I9" i="29"/>
  <c r="H9" i="29"/>
  <c r="G9" i="29"/>
  <c r="F9" i="29"/>
  <c r="E9" i="29"/>
  <c r="D9" i="29"/>
  <c r="C9" i="29"/>
  <c r="B9" i="29"/>
  <c r="M47" i="29"/>
  <c r="L47" i="29"/>
  <c r="K47" i="29"/>
  <c r="J47" i="29"/>
  <c r="I47" i="29"/>
  <c r="H47" i="29"/>
  <c r="G47" i="29"/>
  <c r="F47" i="29"/>
  <c r="E47" i="29"/>
  <c r="D47" i="29"/>
  <c r="C47" i="29"/>
  <c r="B47" i="29"/>
  <c r="M8" i="29"/>
  <c r="L8" i="29"/>
  <c r="K8" i="29"/>
  <c r="J8" i="29"/>
  <c r="I8" i="29"/>
  <c r="H8" i="29"/>
  <c r="G8" i="29"/>
  <c r="F8" i="29"/>
  <c r="E8" i="29"/>
  <c r="D8" i="29"/>
  <c r="C8" i="29"/>
  <c r="B8" i="29"/>
  <c r="M46" i="29"/>
  <c r="L46" i="29"/>
  <c r="K46" i="29"/>
  <c r="J46" i="29"/>
  <c r="I46" i="29"/>
  <c r="H46" i="29"/>
  <c r="G46" i="29"/>
  <c r="F46" i="29"/>
  <c r="E46" i="29"/>
  <c r="D46" i="29"/>
  <c r="C46" i="29"/>
  <c r="B46" i="29"/>
  <c r="M7" i="29"/>
  <c r="L7" i="29"/>
  <c r="K7" i="29"/>
  <c r="J7" i="29"/>
  <c r="I7" i="29"/>
  <c r="H7" i="29"/>
  <c r="G7" i="29"/>
  <c r="F7" i="29"/>
  <c r="E7" i="29"/>
  <c r="D7" i="29"/>
  <c r="C7" i="29"/>
  <c r="B7" i="29"/>
  <c r="M45" i="29"/>
  <c r="L45" i="29"/>
  <c r="K45" i="29"/>
  <c r="M6" i="29"/>
  <c r="L6" i="29"/>
  <c r="K6" i="29"/>
  <c r="F6" i="29" l="1"/>
  <c r="B45" i="29"/>
  <c r="J45" i="29"/>
  <c r="E6" i="29"/>
  <c r="I45" i="29"/>
  <c r="G6" i="29"/>
  <c r="H6" i="29"/>
  <c r="D45" i="29"/>
  <c r="E45" i="29"/>
  <c r="G45" i="29"/>
  <c r="C45" i="29"/>
  <c r="B6" i="29"/>
  <c r="H45" i="29"/>
  <c r="I6" i="29"/>
  <c r="J6" i="29"/>
  <c r="D6" i="29"/>
  <c r="C6" i="29"/>
  <c r="F45" i="29"/>
</calcChain>
</file>

<file path=xl/sharedStrings.xml><?xml version="1.0" encoding="utf-8"?>
<sst xmlns="http://schemas.openxmlformats.org/spreadsheetml/2006/main" count="540" uniqueCount="205">
  <si>
    <t>ESTADÍSTICA POR EMPRESA / AIR CARRIER STATISTICS</t>
  </si>
  <si>
    <t>E m p r e s a / Air Carrier</t>
  </si>
  <si>
    <t>IATA</t>
  </si>
  <si>
    <t>Mexicanas</t>
  </si>
  <si>
    <t>Norteamericanas</t>
  </si>
  <si>
    <t>Aerolínea</t>
  </si>
  <si>
    <r>
      <t>EN SERVICIO REGULAR/ SCHEDULED</t>
    </r>
    <r>
      <rPr>
        <b/>
        <i/>
        <sz val="10"/>
        <rFont val="Arial"/>
        <family val="2"/>
      </rPr>
      <t xml:space="preserve"> SERVICE</t>
    </r>
  </si>
  <si>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</si>
  <si>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</si>
  <si>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</si>
  <si>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</si>
  <si>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</si>
  <si>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</si>
  <si>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</si>
  <si>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</si>
  <si>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</si>
  <si>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</si>
  <si>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</si>
  <si>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</si>
  <si>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</si>
  <si>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</si>
  <si>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</si>
  <si>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</si>
  <si>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</si>
  <si>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</si>
  <si>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</si>
  <si>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</si>
  <si>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</si>
  <si>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</si>
  <si>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</si>
  <si>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</si>
  <si>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</si>
  <si>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</si>
  <si>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</si>
  <si>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</si>
  <si>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</si>
  <si>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</si>
  <si>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</si>
  <si>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</si>
  <si>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</si>
  <si>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</si>
  <si>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</si>
  <si>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</si>
  <si>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</si>
  <si>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</si>
  <si>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</si>
  <si>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</si>
  <si>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</si>
  <si>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</si>
  <si>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</si>
  <si>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</si>
  <si>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</si>
  <si>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</si>
  <si>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</si>
  <si>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</si>
  <si>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</si>
  <si>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</si>
  <si>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</si>
  <si>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</si>
  <si>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</si>
  <si>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</si>
  <si>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</si>
  <si>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</si>
  <si>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</si>
  <si>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</si>
  <si>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</si>
  <si>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</si>
  <si>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</si>
  <si>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</si>
  <si>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</si>
  <si>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</si>
  <si>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</si>
  <si>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</si>
  <si>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</si>
  <si>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t>Índice de Operación</t>
  </si>
  <si>
    <t>Operaciones Programadas</t>
  </si>
  <si>
    <t>% Operaciones Realizadas</t>
  </si>
  <si>
    <t>% Operaciones Canceladas</t>
  </si>
  <si>
    <t>% Cancelaciones Imputables a la Aerolínea</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</si>
  <si>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</si>
  <si>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</si>
  <si>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</si>
  <si>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</si>
  <si>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</si>
  <si>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</si>
  <si>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</si>
  <si>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</si>
  <si>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</si>
  <si>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</si>
  <si>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</si>
  <si>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</si>
  <si>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</si>
  <si>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</si>
  <si>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r>
      <t>EMPRESAS INTERNACIONALES / FOREIGN</t>
    </r>
    <r>
      <rPr>
        <b/>
        <i/>
        <sz val="10"/>
        <rFont val="Arial"/>
        <family val="2"/>
      </rPr>
      <t xml:space="preserve"> AIR CARRIER</t>
    </r>
  </si>
  <si>
    <r>
      <t>EN SERVICIO REGULAR /</t>
    </r>
    <r>
      <rPr>
        <b/>
        <i/>
        <sz val="10"/>
        <rFont val="Arial"/>
        <family val="2"/>
      </rPr>
      <t xml:space="preserve"> SCHEDULED SERVICE</t>
    </r>
  </si>
  <si>
    <r>
      <t xml:space="preserve">ÍNDICE DE OPERACIONES / </t>
    </r>
    <r>
      <rPr>
        <b/>
        <i/>
        <sz val="10"/>
        <rFont val="Arial"/>
        <family val="2"/>
      </rPr>
      <t>OPERATION INDEX</t>
    </r>
  </si>
  <si>
    <t>Promedio de
Índice de Operación</t>
  </si>
  <si>
    <t>Promedio de
% Operaciones Realizadas</t>
  </si>
  <si>
    <t>% Operaciones
Realizadas</t>
  </si>
  <si>
    <t>Operaciones Realizadas</t>
  </si>
  <si>
    <t>Cancelaciones</t>
  </si>
  <si>
    <t>Imputables</t>
  </si>
  <si>
    <t xml:space="preserve">   Otras Imputables</t>
  </si>
  <si>
    <t>No Imputables</t>
  </si>
  <si>
    <t xml:space="preserve">   Meteorologia</t>
  </si>
  <si>
    <t xml:space="preserve">   Otras No Imputables</t>
  </si>
  <si>
    <t>ACCIDENTE POR UN TERCERO</t>
  </si>
  <si>
    <t>ACCIDENTE*</t>
  </si>
  <si>
    <t>AUTORIDADES</t>
  </si>
  <si>
    <t>CARGA*</t>
  </si>
  <si>
    <t>COMISARIATO*</t>
  </si>
  <si>
    <t>INCIDENTE POR UN TERCERO</t>
  </si>
  <si>
    <t>INCIDENTE*</t>
  </si>
  <si>
    <t>PASILLOS</t>
  </si>
  <si>
    <t>Suma de Ago</t>
  </si>
  <si>
    <t>Suma de Dic</t>
  </si>
  <si>
    <t>Descripción de las Causas de las Cancelaciones</t>
  </si>
  <si>
    <t>* El índice de operaciones se obtiene de la siguiente manera:</t>
  </si>
  <si>
    <t>Total Anual 2018 (Ene-Dic)</t>
  </si>
  <si>
    <r>
      <t xml:space="preserve">Promedio Empresas Nacionales / 
</t>
    </r>
    <r>
      <rPr>
        <b/>
        <i/>
        <sz val="10"/>
        <color theme="0"/>
        <rFont val="Arial"/>
        <family val="2"/>
      </rPr>
      <t>Mexican Average</t>
    </r>
  </si>
  <si>
    <r>
      <t xml:space="preserve">Promedio Estadounidenses / 
</t>
    </r>
    <r>
      <rPr>
        <b/>
        <i/>
        <sz val="10"/>
        <color theme="0"/>
        <rFont val="Arial"/>
        <family val="2"/>
      </rPr>
      <t>American Average</t>
    </r>
  </si>
  <si>
    <r>
      <t xml:space="preserve">Promedio Canadienses / 
</t>
    </r>
    <r>
      <rPr>
        <b/>
        <i/>
        <sz val="10"/>
        <color theme="0"/>
        <rFont val="Arial"/>
        <family val="2"/>
      </rPr>
      <t>Canadian Average</t>
    </r>
  </si>
  <si>
    <r>
      <t xml:space="preserve">Promedio Europeas / 
</t>
    </r>
    <r>
      <rPr>
        <b/>
        <i/>
        <sz val="10"/>
        <color theme="0"/>
        <rFont val="Arial"/>
        <family val="2"/>
      </rPr>
      <t>European Average</t>
    </r>
  </si>
  <si>
    <r>
      <t xml:space="preserve">Promedio Centro y Sudamericanas / 
</t>
    </r>
    <r>
      <rPr>
        <b/>
        <i/>
        <sz val="10"/>
        <color theme="0"/>
        <rFont val="Arial"/>
        <family val="2"/>
      </rPr>
      <t>Center and South American Average</t>
    </r>
  </si>
  <si>
    <r>
      <t xml:space="preserve">Promedio Asiáticas / 
</t>
    </r>
    <r>
      <rPr>
        <b/>
        <i/>
        <sz val="10"/>
        <color theme="0"/>
        <rFont val="Arial"/>
        <family val="2"/>
      </rPr>
      <t>Asian Average</t>
    </r>
  </si>
  <si>
    <t>Asiáticas</t>
  </si>
  <si>
    <t>Centro y Sudamericanas</t>
  </si>
  <si>
    <t>Europeas</t>
  </si>
  <si>
    <t>Canadienses</t>
  </si>
  <si>
    <t>Estadounidenses</t>
  </si>
  <si>
    <t>Índice de 
Operación
(Ene-Dic)</t>
  </si>
  <si>
    <t>REPERCUSIONES*</t>
  </si>
  <si>
    <t>REPERCUSIONES POR UN TERCERO</t>
  </si>
  <si>
    <t xml:space="preserve">   Operaciones Aerolinea*</t>
  </si>
  <si>
    <t>AEROPUERTO INTERNACIONAL DE LA CIUDAD DE MÉXICO</t>
  </si>
  <si>
    <t>AIJ</t>
  </si>
  <si>
    <t>Interjet</t>
  </si>
  <si>
    <t>AMX</t>
  </si>
  <si>
    <t>Aeroméxico</t>
  </si>
  <si>
    <t>GMT</t>
  </si>
  <si>
    <t>Magnicharters</t>
  </si>
  <si>
    <t>SLI</t>
  </si>
  <si>
    <t>Aeroméxico 
Connect</t>
  </si>
  <si>
    <t>TAO</t>
  </si>
  <si>
    <t>Aeromar</t>
  </si>
  <si>
    <t>VIV</t>
  </si>
  <si>
    <t>Vivaaerobus</t>
  </si>
  <si>
    <t>VOI</t>
  </si>
  <si>
    <t>Volaris</t>
  </si>
  <si>
    <t>AAL</t>
  </si>
  <si>
    <t>American 
Airlines</t>
  </si>
  <si>
    <t>ASA</t>
  </si>
  <si>
    <t>Alaska 
Airlines</t>
  </si>
  <si>
    <t>DAL</t>
  </si>
  <si>
    <t>Delta Airlines</t>
  </si>
  <si>
    <t>JBU</t>
  </si>
  <si>
    <t>Jet Blue Air</t>
  </si>
  <si>
    <t>SWA</t>
  </si>
  <si>
    <t>Southwest 
Airlines</t>
  </si>
  <si>
    <t>UAL</t>
  </si>
  <si>
    <t>United 
Airlines</t>
  </si>
  <si>
    <t>ACA</t>
  </si>
  <si>
    <t>Air Canada</t>
  </si>
  <si>
    <t>WJA</t>
  </si>
  <si>
    <t>West Jet</t>
  </si>
  <si>
    <t>AFR</t>
  </si>
  <si>
    <t>Air France</t>
  </si>
  <si>
    <t>AZA</t>
  </si>
  <si>
    <t>Alitalia</t>
  </si>
  <si>
    <t>BAW</t>
  </si>
  <si>
    <t>British Airways</t>
  </si>
  <si>
    <t>DLH</t>
  </si>
  <si>
    <t>Lufthansa</t>
  </si>
  <si>
    <t>IBE</t>
  </si>
  <si>
    <t>Iberia</t>
  </si>
  <si>
    <t>KLM</t>
  </si>
  <si>
    <t>K L M</t>
  </si>
  <si>
    <t>AVA</t>
  </si>
  <si>
    <t>Avianca</t>
  </si>
  <si>
    <t>CMP</t>
  </si>
  <si>
    <t>Copa</t>
  </si>
  <si>
    <t>CUB</t>
  </si>
  <si>
    <t>Cubana</t>
  </si>
  <si>
    <t>LAN</t>
  </si>
  <si>
    <t>Lan Chile 
Airlines</t>
  </si>
  <si>
    <t>LPE</t>
  </si>
  <si>
    <t>Lanperu</t>
  </si>
  <si>
    <t>RPB</t>
  </si>
  <si>
    <t>Aerorepública</t>
  </si>
  <si>
    <t>TAI</t>
  </si>
  <si>
    <t>Taca</t>
  </si>
  <si>
    <t>TAM</t>
  </si>
  <si>
    <t>TAM Linhas 
Aereas</t>
  </si>
  <si>
    <t>TPU</t>
  </si>
  <si>
    <t>Taca Peru</t>
  </si>
  <si>
    <t>VOC</t>
  </si>
  <si>
    <t>Volaris 
Costa Rica</t>
  </si>
  <si>
    <t>ANA</t>
  </si>
  <si>
    <t>All Nippon 
Airways</t>
  </si>
  <si>
    <t>CHH</t>
  </si>
  <si>
    <t>Hainan 
Airlines</t>
  </si>
  <si>
    <t>CSN</t>
  </si>
  <si>
    <t>China 
Southern 
Airlines</t>
  </si>
  <si>
    <t xml:space="preserve">   Mantenimiento Aeronaves*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</si>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</sst>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
      <sz val="11"/>
      <color theme="0"/>
      <name val="Calibri"/>
      <family val="2"/>
      <scheme val="minor"/>
    </font>
    <font>
      <b/>
      <sz val="14"/>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38E5D"/>
        <bgColor indexed="64"/>
      </patternFill>
    </fill>
    <fill>
      <patternFill patternType="solid">
        <fgColor rgb="FFD4C19C"/>
        <bgColor indexed="64"/>
      </patternFill>
    </fill>
    <fill>
      <patternFill patternType="solid">
        <fgColor rgb="FF9D2449"/>
        <bgColor indexed="64"/>
      </patternFill>
    </fill>
    <fill>
      <patternFill patternType="solid">
        <fgColor rgb="FF621132"/>
        <bgColor indexed="64"/>
      </patternFill>
    </fill>
    <fill>
      <patternFill patternType="solid">
        <fgColor rgb="FF285C4D"/>
        <bgColor indexed="64"/>
      </patternFill>
    </fill>
    <fill>
      <patternFill patternType="solid">
        <fgColor rgb="FF13322B"/>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07">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1" fillId="0" borderId="0" applyFont="0" applyFill="0" applyBorder="0" applyAlignment="0" applyProtection="0"/>
  </cellStyleXfs>
  <cellXfs count="70">
    <xf numFmtId="0" fontId="0" fillId="0" borderId="0" xfId="0"/>
    <xf numFmtId="0" fontId="0" fillId="0" borderId="10" xfId="0" applyFill="1" applyBorder="1"/>
    <xf numFmtId="0" fontId="0" fillId="0" borderId="0" xfId="0" applyFill="1" applyBorder="1"/>
    <xf numFmtId="0" fontId="0" fillId="0" borderId="0" xfId="0"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0" fillId="0" borderId="10" xfId="44" applyNumberFormat="1" applyFont="1" applyFill="1" applyBorder="1"/>
    <xf numFmtId="166" fontId="0" fillId="0" borderId="10" xfId="44" applyNumberFormat="1" applyFont="1" applyFill="1" applyBorder="1"/>
    <xf numFmtId="0" fontId="29" fillId="0" borderId="0" xfId="0" applyFont="1" applyAlignment="1">
      <alignment horizontal="center"/>
    </xf>
    <xf numFmtId="0" fontId="0" fillId="0" borderId="10" xfId="0" applyBorder="1"/>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0" fontId="52" fillId="24" borderId="0" xfId="0" applyFont="1" applyFill="1" applyAlignment="1">
      <alignment horizontal="left"/>
    </xf>
    <xf numFmtId="165" fontId="52" fillId="24" borderId="0" xfId="0" applyNumberFormat="1" applyFont="1" applyFill="1"/>
    <xf numFmtId="0" fontId="52" fillId="24" borderId="0" xfId="0" applyFont="1" applyFill="1" applyAlignment="1">
      <alignment horizontal="left" indent="1"/>
    </xf>
    <xf numFmtId="0" fontId="52" fillId="25" borderId="0" xfId="0" applyFont="1" applyFill="1" applyAlignment="1">
      <alignment horizontal="left"/>
    </xf>
    <xf numFmtId="165" fontId="52" fillId="25" borderId="0" xfId="0" applyNumberFormat="1" applyFont="1" applyFill="1"/>
    <xf numFmtId="0" fontId="52" fillId="25" borderId="0" xfId="0" applyFont="1" applyFill="1" applyAlignment="1">
      <alignment horizontal="left" indent="1"/>
    </xf>
    <xf numFmtId="0" fontId="34" fillId="0" borderId="0" xfId="0" applyFont="1"/>
    <xf numFmtId="3" fontId="32" fillId="26" borderId="10" xfId="0" applyNumberFormat="1" applyFont="1" applyFill="1" applyBorder="1" applyAlignment="1">
      <alignment vertical="center" wrapText="1"/>
    </xf>
    <xf numFmtId="166" fontId="32" fillId="26" borderId="10" xfId="96" applyNumberFormat="1" applyFont="1" applyFill="1" applyBorder="1" applyAlignment="1">
      <alignment horizontal="center" vertical="center"/>
    </xf>
    <xf numFmtId="166" fontId="0" fillId="27" borderId="10" xfId="44" applyNumberFormat="1" applyFont="1" applyFill="1" applyBorder="1"/>
    <xf numFmtId="0" fontId="32" fillId="28" borderId="10" xfId="0" applyFont="1" applyFill="1" applyBorder="1" applyAlignment="1">
      <alignment horizontal="center" vertical="center"/>
    </xf>
    <xf numFmtId="0" fontId="32" fillId="28" borderId="10" xfId="0" applyFont="1" applyFill="1" applyBorder="1" applyAlignment="1">
      <alignment horizontal="center" vertical="center" wrapText="1"/>
    </xf>
    <xf numFmtId="0" fontId="0" fillId="27" borderId="10" xfId="0" applyFill="1" applyBorder="1"/>
    <xf numFmtId="3" fontId="0" fillId="27" borderId="10" xfId="0" applyNumberFormat="1" applyFill="1" applyBorder="1"/>
    <xf numFmtId="166" fontId="32" fillId="26" borderId="10" xfId="96" applyNumberFormat="1" applyFont="1" applyFill="1" applyBorder="1" applyAlignment="1">
      <alignment vertical="center"/>
    </xf>
    <xf numFmtId="0" fontId="8" fillId="0" borderId="0" xfId="81" applyFill="1" applyBorder="1" applyAlignment="1">
      <alignment vertical="center" wrapText="1"/>
    </xf>
    <xf numFmtId="0" fontId="32" fillId="26" borderId="0" xfId="81" applyFont="1" applyFill="1" applyBorder="1" applyAlignment="1">
      <alignment horizontal="center" vertical="center" wrapText="1"/>
    </xf>
    <xf numFmtId="0" fontId="8" fillId="27" borderId="0" xfId="81" applyFill="1" applyBorder="1" applyAlignment="1">
      <alignment vertical="center" wrapText="1"/>
    </xf>
    <xf numFmtId="0" fontId="34" fillId="0" borderId="0" xfId="0" applyFont="1" applyAlignment="1">
      <alignment vertical="center"/>
    </xf>
    <xf numFmtId="3" fontId="0" fillId="0" borderId="10" xfId="96" applyNumberFormat="1" applyFont="1" applyFill="1" applyBorder="1"/>
    <xf numFmtId="166" fontId="0" fillId="0" borderId="10" xfId="96" applyNumberFormat="1" applyFont="1" applyFill="1" applyBorder="1"/>
    <xf numFmtId="166" fontId="0" fillId="27" borderId="10" xfId="96" applyNumberFormat="1" applyFont="1" applyFill="1" applyBorder="1"/>
    <xf numFmtId="166" fontId="0" fillId="0" borderId="10" xfId="96" applyNumberFormat="1" applyFont="1" applyBorder="1" applyAlignment="1">
      <alignment horizontal="center"/>
    </xf>
    <xf numFmtId="0" fontId="32" fillId="28" borderId="11" xfId="0" applyFont="1" applyFill="1" applyBorder="1" applyAlignment="1">
      <alignment horizontal="center" vertical="center" wrapText="1"/>
    </xf>
    <xf numFmtId="0" fontId="32" fillId="28" borderId="11" xfId="0" applyFont="1" applyFill="1" applyBorder="1" applyAlignment="1">
      <alignment horizontal="center" vertical="center"/>
    </xf>
    <xf numFmtId="9" fontId="0" fillId="0" borderId="12" xfId="96" applyFont="1" applyBorder="1" applyAlignment="1">
      <alignment horizontal="center"/>
    </xf>
    <xf numFmtId="0" fontId="34" fillId="28" borderId="10" xfId="0" applyFont="1" applyFill="1" applyBorder="1" applyAlignment="1">
      <alignment vertical="center" wrapText="1"/>
    </xf>
    <xf numFmtId="0" fontId="1" fillId="0" borderId="0" xfId="105"/>
    <xf numFmtId="0" fontId="2" fillId="27" borderId="10" xfId="102" applyFont="1" applyFill="1" applyBorder="1"/>
    <xf numFmtId="168" fontId="0" fillId="27" borderId="10" xfId="103" applyNumberFormat="1" applyFont="1" applyFill="1" applyBorder="1" applyAlignment="1">
      <alignment horizontal="center"/>
    </xf>
    <xf numFmtId="0" fontId="53" fillId="29" borderId="10" xfId="102" applyFont="1" applyFill="1" applyBorder="1"/>
    <xf numFmtId="168" fontId="34" fillId="29" borderId="10" xfId="103" applyNumberFormat="1" applyFont="1" applyFill="1" applyBorder="1" applyAlignment="1">
      <alignment horizontal="center"/>
    </xf>
    <xf numFmtId="0" fontId="53" fillId="28" borderId="10" xfId="102" applyFont="1" applyFill="1" applyBorder="1"/>
    <xf numFmtId="168" fontId="34" fillId="28" borderId="10" xfId="103" applyNumberFormat="1" applyFont="1" applyFill="1" applyBorder="1" applyAlignment="1">
      <alignment horizontal="center"/>
    </xf>
    <xf numFmtId="0" fontId="53" fillId="31" borderId="10" xfId="102" applyFont="1" applyFill="1" applyBorder="1"/>
    <xf numFmtId="168" fontId="34" fillId="31" borderId="10" xfId="103" applyNumberFormat="1" applyFont="1" applyFill="1" applyBorder="1" applyAlignment="1">
      <alignment horizontal="center"/>
    </xf>
    <xf numFmtId="0" fontId="53" fillId="30" borderId="10" xfId="102" applyFont="1" applyFill="1" applyBorder="1"/>
    <xf numFmtId="168" fontId="34" fillId="30" borderId="10" xfId="103" applyNumberFormat="1" applyFont="1" applyFill="1" applyBorder="1" applyAlignment="1">
      <alignment horizontal="center"/>
    </xf>
    <xf numFmtId="0" fontId="53" fillId="26" borderId="10" xfId="102" applyFont="1" applyFill="1" applyBorder="1"/>
    <xf numFmtId="168" fontId="34" fillId="26" borderId="10" xfId="103" applyNumberFormat="1" applyFont="1" applyFill="1" applyBorder="1" applyAlignment="1">
      <alignment horizontal="center"/>
    </xf>
    <xf numFmtId="0" fontId="52" fillId="0" borderId="0" xfId="0" pivotButton="1" applyFont="1"/>
    <xf numFmtId="0" fontId="52" fillId="0" borderId="0" xfId="0" pivotButton="1" applyFont="1" applyAlignment="1">
      <alignment horizontal="center" vertical="center" wrapText="1"/>
    </xf>
    <xf numFmtId="0" fontId="9" fillId="0" borderId="0" xfId="0" applyFont="1" applyAlignment="1"/>
    <xf numFmtId="0" fontId="32" fillId="26" borderId="10" xfId="0" applyFont="1" applyFill="1" applyBorder="1" applyAlignment="1">
      <alignment horizontal="center" vertical="center" wrapText="1"/>
    </xf>
    <xf numFmtId="0" fontId="51" fillId="0" borderId="0" xfId="0" applyFont="1" applyAlignment="1"/>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Fill="1" applyAlignment="1"/>
    <xf numFmtId="0" fontId="54" fillId="0" borderId="0" xfId="105" applyFont="1" applyAlignment="1">
      <alignment horizontal="center"/>
    </xf>
  </cellXfs>
  <cellStyles count="107">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Millares 3 2" xfId="106" xr:uid="{34F9071B-A691-465A-BF23-8F53D7F1EE31}"/>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rmal 9 2" xfId="105" xr:uid="{8742363C-56A7-434F-9D6A-D71C8CD4A39E}"/>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80">
    <dxf>
      <alignment horizontal="center"/>
    </dxf>
    <dxf>
      <alignment horizontal="center"/>
    </dxf>
    <dxf>
      <alignment vertical="center"/>
    </dxf>
    <dxf>
      <alignment vertical="center"/>
    </dxf>
    <dxf>
      <alignment wrapText="1"/>
    </dxf>
    <dxf>
      <alignment wrapText="1"/>
    </dxf>
    <dxf>
      <numFmt numFmtId="34" formatCode="_-&quot;$&quot;* #,##0.00_-;\-&quot;$&quot;* #,##0.00_-;_-&quot;$&quot;* &quot;-&quot;??_-;_-@_-"/>
    </dxf>
    <dxf>
      <numFmt numFmtId="171" formatCode="_-&quot;$&quot;* #,##0.0_-;\-&quot;$&quot;* #,##0.0_-;_-&quot;$&quot;* &quot;-&quot;??_-;_-@_-"/>
    </dxf>
    <dxf>
      <numFmt numFmtId="170" formatCode="_-&quot;$&quot;* #,##0_-;\-&quot;$&quot;* #,##0_-;_-&quot;$&quot;* &quot;-&quot;??_-;_-@_-"/>
    </dxf>
    <dxf>
      <numFmt numFmtId="35" formatCode="_-* #,##0.00_-;\-* #,##0.00_-;_-* &quot;-&quot;??_-;_-@_-"/>
    </dxf>
    <dxf>
      <numFmt numFmtId="169" formatCode="_-* #,##0.0_-;\-* #,##0.0_-;_-* &quot;-&quot;??_-;_-@_-"/>
    </dxf>
    <dxf>
      <numFmt numFmtId="165" formatCode="_-* #,##0_-;\-* #,##0_-;_-* &quot;-&quot;??_-;_-@_-"/>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sz val="11"/>
      </font>
    </dxf>
    <dxf>
      <font>
        <sz val="11"/>
      </font>
    </dxf>
    <dxf>
      <font>
        <sz val="11"/>
      </font>
    </dxf>
    <dxf>
      <font>
        <sz val="11"/>
      </font>
    </dxf>
    <dxf>
      <font>
        <sz val="11"/>
      </font>
    </dxf>
    <dxf>
      <font>
        <sz val="11"/>
      </font>
    </dxf>
    <dxf>
      <font>
        <sz val="11"/>
      </font>
    </dxf>
    <dxf>
      <font>
        <sz val="11"/>
      </font>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69" formatCode="_-* #,##0.0_-;\-* #,##0.0_-;_-* &quot;-&quot;??_-;_-@_-"/>
    </dxf>
    <dxf>
      <numFmt numFmtId="35" formatCode="_-* #,##0.00_-;\-* #,##0.00_-;_-* &quot;-&quot;??_-;_-@_-"/>
    </dxf>
    <dxf>
      <numFmt numFmtId="170" formatCode="_-&quot;$&quot;* #,##0_-;\-&quot;$&quot;* #,##0_-;_-&quot;$&quot;* &quot;-&quot;??_-;_-@_-"/>
    </dxf>
    <dxf>
      <numFmt numFmtId="171"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21132"/>
      <color rgb="FFB38E5D"/>
      <color rgb="FFD4C19C"/>
      <color rgb="FF285C4D"/>
      <color rgb="FF13322B"/>
      <color rgb="FF9D2449"/>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Índice de Operación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Gráficos!$B$6:$M$6</c:f>
              <c:numCache>
                <c:formatCode>0.0%</c:formatCode>
                <c:ptCount val="12"/>
                <c:pt idx="0">
                  <c:v>0.92361661688255714</c:v>
                </c:pt>
                <c:pt idx="1">
                  <c:v>0.91895842765493752</c:v>
                </c:pt>
                <c:pt idx="2">
                  <c:v>0.92252588924144541</c:v>
                </c:pt>
                <c:pt idx="3">
                  <c:v>0.95023301850881947</c:v>
                </c:pt>
                <c:pt idx="4">
                  <c:v>0.95104472259651696</c:v>
                </c:pt>
                <c:pt idx="5">
                  <c:v>0.95703795738913766</c:v>
                </c:pt>
                <c:pt idx="6">
                  <c:v>0.96727037412020445</c:v>
                </c:pt>
                <c:pt idx="7">
                  <c:v>0.96744745940715282</c:v>
                </c:pt>
                <c:pt idx="8">
                  <c:v>0.93362394333090337</c:v>
                </c:pt>
                <c:pt idx="9">
                  <c:v>0.93769855530363466</c:v>
                </c:pt>
                <c:pt idx="10">
                  <c:v>0.93941700402564798</c:v>
                </c:pt>
                <c:pt idx="11">
                  <c:v>0.96549549362275255</c:v>
                </c:pt>
              </c:numCache>
            </c:numRef>
          </c:val>
          <c:smooth val="0"/>
          <c:extLst>
            <c:ext xmlns:c16="http://schemas.microsoft.com/office/drawing/2014/chart" uri="{C3380CC4-5D6E-409C-BE32-E72D297353CC}">
              <c16:uniqueId val="{00000000-8D70-4C66-9571-F52AC3F9D818}"/>
            </c:ext>
          </c:extLst>
        </c:ser>
        <c:ser>
          <c:idx val="1"/>
          <c:order val="1"/>
          <c:tx>
            <c:strRef>
              <c:f>Gráficos!$A$7</c:f>
              <c:strCache>
                <c:ptCount val="1"/>
                <c:pt idx="0">
                  <c:v>Estadounidenses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Gráficos!$B$7:$M$7</c:f>
              <c:numCache>
                <c:formatCode>0.0%</c:formatCode>
                <c:ptCount val="12"/>
                <c:pt idx="0">
                  <c:v>0.99833147942157952</c:v>
                </c:pt>
                <c:pt idx="1">
                  <c:v>0.99426148088499533</c:v>
                </c:pt>
                <c:pt idx="2">
                  <c:v>0.98131423107237037</c:v>
                </c:pt>
                <c:pt idx="3">
                  <c:v>0.98709741979343846</c:v>
                </c:pt>
                <c:pt idx="4">
                  <c:v>0.94436771258612051</c:v>
                </c:pt>
                <c:pt idx="5">
                  <c:v>0.97468114928540517</c:v>
                </c:pt>
                <c:pt idx="6">
                  <c:v>0.99914422791838486</c:v>
                </c:pt>
                <c:pt idx="7">
                  <c:v>0.99961817487590687</c:v>
                </c:pt>
                <c:pt idx="8">
                  <c:v>0.99566047747185882</c:v>
                </c:pt>
                <c:pt idx="9">
                  <c:v>0.99799131796586238</c:v>
                </c:pt>
                <c:pt idx="10">
                  <c:v>0.99843315376143771</c:v>
                </c:pt>
                <c:pt idx="11">
                  <c:v>0.99774540409295875</c:v>
                </c:pt>
              </c:numCache>
            </c:numRef>
          </c:val>
          <c:smooth val="0"/>
          <c:extLst>
            <c:ext xmlns:c16="http://schemas.microsoft.com/office/drawing/2014/chart" uri="{C3380CC4-5D6E-409C-BE32-E72D297353CC}">
              <c16:uniqueId val="{00000001-8D70-4C66-9571-F52AC3F9D818}"/>
            </c:ext>
          </c:extLst>
        </c:ser>
        <c:ser>
          <c:idx val="2"/>
          <c:order val="2"/>
          <c:tx>
            <c:strRef>
              <c:f>Gráficos!$A$8</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Gráficos!$B$8:$M$8</c:f>
              <c:numCache>
                <c:formatCode>0.0%</c:formatCode>
                <c:ptCount val="12"/>
                <c:pt idx="0">
                  <c:v>1</c:v>
                </c:pt>
                <c:pt idx="1">
                  <c:v>1</c:v>
                </c:pt>
                <c:pt idx="2">
                  <c:v>1</c:v>
                </c:pt>
                <c:pt idx="3">
                  <c:v>1</c:v>
                </c:pt>
                <c:pt idx="4">
                  <c:v>1</c:v>
                </c:pt>
                <c:pt idx="5">
                  <c:v>1</c:v>
                </c:pt>
                <c:pt idx="6">
                  <c:v>1</c:v>
                </c:pt>
                <c:pt idx="7">
                  <c:v>1</c:v>
                </c:pt>
                <c:pt idx="8">
                  <c:v>1</c:v>
                </c:pt>
                <c:pt idx="9">
                  <c:v>0.98994974874371855</c:v>
                </c:pt>
                <c:pt idx="10">
                  <c:v>0.82432432432432434</c:v>
                </c:pt>
                <c:pt idx="11">
                  <c:v>1</c:v>
                </c:pt>
              </c:numCache>
            </c:numRef>
          </c:val>
          <c:smooth val="0"/>
          <c:extLst>
            <c:ext xmlns:c16="http://schemas.microsoft.com/office/drawing/2014/chart" uri="{C3380CC4-5D6E-409C-BE32-E72D297353CC}">
              <c16:uniqueId val="{00000002-8D70-4C66-9571-F52AC3F9D818}"/>
            </c:ext>
          </c:extLst>
        </c:ser>
        <c:ser>
          <c:idx val="3"/>
          <c:order val="3"/>
          <c:tx>
            <c:strRef>
              <c:f>Gráficos!$A$9</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Gráficos!$B$9:$M$9</c:f>
              <c:numCache>
                <c:formatCode>0.0%</c:formatCode>
                <c:ptCount val="12"/>
                <c:pt idx="0">
                  <c:v>1</c:v>
                </c:pt>
                <c:pt idx="1">
                  <c:v>0.90238095238095239</c:v>
                </c:pt>
                <c:pt idx="2">
                  <c:v>0.93943191311612362</c:v>
                </c:pt>
                <c:pt idx="3">
                  <c:v>0.97967479674796742</c:v>
                </c:pt>
                <c:pt idx="4">
                  <c:v>0.96432062561094822</c:v>
                </c:pt>
                <c:pt idx="5">
                  <c:v>0.99224806201550386</c:v>
                </c:pt>
                <c:pt idx="6">
                  <c:v>0.99612403100775193</c:v>
                </c:pt>
                <c:pt idx="7">
                  <c:v>0.99621212121212122</c:v>
                </c:pt>
                <c:pt idx="8">
                  <c:v>0.96885407572671134</c:v>
                </c:pt>
                <c:pt idx="9">
                  <c:v>0.99810606060606055</c:v>
                </c:pt>
                <c:pt idx="10">
                  <c:v>0.99224806201550386</c:v>
                </c:pt>
                <c:pt idx="11">
                  <c:v>0.99593495934959353</c:v>
                </c:pt>
              </c:numCache>
            </c:numRef>
          </c:val>
          <c:smooth val="0"/>
          <c:extLst>
            <c:ext xmlns:c16="http://schemas.microsoft.com/office/drawing/2014/chart" uri="{C3380CC4-5D6E-409C-BE32-E72D297353CC}">
              <c16:uniqueId val="{00000003-8D70-4C66-9571-F52AC3F9D818}"/>
            </c:ext>
          </c:extLst>
        </c:ser>
        <c:ser>
          <c:idx val="4"/>
          <c:order val="4"/>
          <c:tx>
            <c:strRef>
              <c:f>Gráficos!$A$10</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Gráficos!$B$10:$M$10</c:f>
              <c:numCache>
                <c:formatCode>0.0%</c:formatCode>
                <c:ptCount val="12"/>
                <c:pt idx="0">
                  <c:v>1</c:v>
                </c:pt>
                <c:pt idx="1">
                  <c:v>1</c:v>
                </c:pt>
                <c:pt idx="2">
                  <c:v>0.99523809523809526</c:v>
                </c:pt>
                <c:pt idx="3">
                  <c:v>0.99322033898305084</c:v>
                </c:pt>
                <c:pt idx="4">
                  <c:v>0.95555555555555549</c:v>
                </c:pt>
                <c:pt idx="5">
                  <c:v>0.99814814814814801</c:v>
                </c:pt>
                <c:pt idx="6">
                  <c:v>1</c:v>
                </c:pt>
                <c:pt idx="7">
                  <c:v>1</c:v>
                </c:pt>
                <c:pt idx="8">
                  <c:v>0.99487179487179489</c:v>
                </c:pt>
                <c:pt idx="9">
                  <c:v>0.99641483794489261</c:v>
                </c:pt>
                <c:pt idx="10">
                  <c:v>0.99316239316239319</c:v>
                </c:pt>
                <c:pt idx="11">
                  <c:v>0.99773242630385495</c:v>
                </c:pt>
              </c:numCache>
            </c:numRef>
          </c:val>
          <c:smooth val="0"/>
          <c:extLst>
            <c:ext xmlns:c16="http://schemas.microsoft.com/office/drawing/2014/chart" uri="{C3380CC4-5D6E-409C-BE32-E72D297353CC}">
              <c16:uniqueId val="{00000004-8D70-4C66-9571-F52AC3F9D818}"/>
            </c:ext>
          </c:extLst>
        </c:ser>
        <c:ser>
          <c:idx val="5"/>
          <c:order val="5"/>
          <c:tx>
            <c:strRef>
              <c:f>Gráficos!$A$11</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Gráficos!$B$5:$M$5</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Gráficos!$B$11:$M$11</c:f>
              <c:numCache>
                <c:formatCode>0.0%</c:formatCode>
                <c:ptCount val="12"/>
                <c:pt idx="0">
                  <c:v>1</c:v>
                </c:pt>
                <c:pt idx="1">
                  <c:v>1</c:v>
                </c:pt>
                <c:pt idx="2">
                  <c:v>1</c:v>
                </c:pt>
                <c:pt idx="3">
                  <c:v>1</c:v>
                </c:pt>
                <c:pt idx="4">
                  <c:v>1</c:v>
                </c:pt>
                <c:pt idx="5">
                  <c:v>1</c:v>
                </c:pt>
                <c:pt idx="6">
                  <c:v>1</c:v>
                </c:pt>
                <c:pt idx="7">
                  <c:v>1</c:v>
                </c:pt>
                <c:pt idx="8">
                  <c:v>1</c:v>
                </c:pt>
                <c:pt idx="9">
                  <c:v>1</c:v>
                </c:pt>
                <c:pt idx="10">
                  <c:v>0.91304347826086951</c:v>
                </c:pt>
                <c:pt idx="11">
                  <c:v>1</c:v>
                </c:pt>
              </c:numCache>
            </c:numRef>
          </c:val>
          <c:smooth val="0"/>
          <c:extLst>
            <c:ext xmlns:c16="http://schemas.microsoft.com/office/drawing/2014/chart" uri="{C3380CC4-5D6E-409C-BE32-E72D297353CC}">
              <c16:uniqueId val="{00000005-8D70-4C66-9571-F52AC3F9D81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de % Operaciones Realizadas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Gráficos!$A$45</c:f>
              <c:strCache>
                <c:ptCount val="1"/>
                <c:pt idx="0">
                  <c:v>Mexicanas</c:v>
                </c:pt>
              </c:strCache>
            </c:strRef>
          </c:tx>
          <c:spPr>
            <a:ln w="28575" cap="rnd">
              <a:solidFill>
                <a:srgbClr val="9D2449"/>
              </a:solidFill>
              <a:round/>
            </a:ln>
            <a:effectLst/>
          </c:spPr>
          <c:marker>
            <c:symbol val="circle"/>
            <c:size val="5"/>
            <c:spPr>
              <a:solidFill>
                <a:srgbClr val="9D2449"/>
              </a:solidFill>
              <a:ln w="9525">
                <a:solidFill>
                  <a:srgbClr val="9D2449"/>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Gráficos!$B$45:$M$45</c:f>
              <c:numCache>
                <c:formatCode>0.0%</c:formatCode>
                <c:ptCount val="12"/>
                <c:pt idx="0">
                  <c:v>0.92137528799410029</c:v>
                </c:pt>
                <c:pt idx="1">
                  <c:v>0.91890370010691425</c:v>
                </c:pt>
                <c:pt idx="2">
                  <c:v>0.92230456575100683</c:v>
                </c:pt>
                <c:pt idx="3">
                  <c:v>0.950170297679232</c:v>
                </c:pt>
                <c:pt idx="4">
                  <c:v>0.95089562686974805</c:v>
                </c:pt>
                <c:pt idx="5">
                  <c:v>0.956502297048624</c:v>
                </c:pt>
                <c:pt idx="6">
                  <c:v>0.96704863682713438</c:v>
                </c:pt>
                <c:pt idx="7">
                  <c:v>0.9670016854891671</c:v>
                </c:pt>
                <c:pt idx="8">
                  <c:v>0.930975324562902</c:v>
                </c:pt>
                <c:pt idx="9" formatCode="0%">
                  <c:v>0.936402957099845</c:v>
                </c:pt>
                <c:pt idx="10" formatCode="0%">
                  <c:v>0.93785179590790357</c:v>
                </c:pt>
                <c:pt idx="11" formatCode="0%">
                  <c:v>0.96201552613518238</c:v>
                </c:pt>
              </c:numCache>
            </c:numRef>
          </c:val>
          <c:smooth val="0"/>
          <c:extLst>
            <c:ext xmlns:c16="http://schemas.microsoft.com/office/drawing/2014/chart" uri="{C3380CC4-5D6E-409C-BE32-E72D297353CC}">
              <c16:uniqueId val="{00000000-DC13-4CF4-8835-4AB7D1105049}"/>
            </c:ext>
          </c:extLst>
        </c:ser>
        <c:ser>
          <c:idx val="1"/>
          <c:order val="1"/>
          <c:tx>
            <c:strRef>
              <c:f>Gráficos!$A$46</c:f>
              <c:strCache>
                <c:ptCount val="1"/>
                <c:pt idx="0">
                  <c:v>Norteamericanas</c:v>
                </c:pt>
              </c:strCache>
            </c:strRef>
          </c:tx>
          <c:spPr>
            <a:ln w="28575" cap="rnd">
              <a:solidFill>
                <a:srgbClr val="B38E5D"/>
              </a:solidFill>
              <a:round/>
            </a:ln>
            <a:effectLst/>
          </c:spPr>
          <c:marker>
            <c:symbol val="circle"/>
            <c:size val="5"/>
            <c:spPr>
              <a:solidFill>
                <a:srgbClr val="B38E5D"/>
              </a:solidFill>
              <a:ln w="9525">
                <a:solidFill>
                  <a:srgbClr val="B38E5D"/>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Gráficos!$B$46:$M$46</c:f>
              <c:numCache>
                <c:formatCode>0.0%</c:formatCode>
                <c:ptCount val="12"/>
                <c:pt idx="0">
                  <c:v>0.99833147942157952</c:v>
                </c:pt>
                <c:pt idx="1">
                  <c:v>0.99426148088499533</c:v>
                </c:pt>
                <c:pt idx="2">
                  <c:v>0.98062266814014354</c:v>
                </c:pt>
                <c:pt idx="3">
                  <c:v>0.98709741979343846</c:v>
                </c:pt>
                <c:pt idx="4">
                  <c:v>0.94436771258612051</c:v>
                </c:pt>
                <c:pt idx="5">
                  <c:v>0.97468114928540517</c:v>
                </c:pt>
                <c:pt idx="6">
                  <c:v>0.99914422791838486</c:v>
                </c:pt>
                <c:pt idx="7">
                  <c:v>0.9982740888544015</c:v>
                </c:pt>
                <c:pt idx="8">
                  <c:v>0.99149957382962739</c:v>
                </c:pt>
                <c:pt idx="9" formatCode="0%">
                  <c:v>0.99799131796586238</c:v>
                </c:pt>
                <c:pt idx="10" formatCode="0%">
                  <c:v>0.99168824223914909</c:v>
                </c:pt>
                <c:pt idx="11" formatCode="0%">
                  <c:v>0.99774540409295875</c:v>
                </c:pt>
              </c:numCache>
            </c:numRef>
          </c:val>
          <c:smooth val="0"/>
          <c:extLst>
            <c:ext xmlns:c16="http://schemas.microsoft.com/office/drawing/2014/chart" uri="{C3380CC4-5D6E-409C-BE32-E72D297353CC}">
              <c16:uniqueId val="{00000001-DC13-4CF4-8835-4AB7D1105049}"/>
            </c:ext>
          </c:extLst>
        </c:ser>
        <c:ser>
          <c:idx val="2"/>
          <c:order val="2"/>
          <c:tx>
            <c:strRef>
              <c:f>Gráficos!$A$47</c:f>
              <c:strCache>
                <c:ptCount val="1"/>
                <c:pt idx="0">
                  <c:v>Canadienses</c:v>
                </c:pt>
              </c:strCache>
            </c:strRef>
          </c:tx>
          <c:spPr>
            <a:ln w="28575" cap="rnd">
              <a:solidFill>
                <a:srgbClr val="142E26"/>
              </a:solidFill>
              <a:round/>
            </a:ln>
            <a:effectLst/>
          </c:spPr>
          <c:marker>
            <c:symbol val="circle"/>
            <c:size val="5"/>
            <c:spPr>
              <a:solidFill>
                <a:srgbClr val="142E26"/>
              </a:solidFill>
              <a:ln w="9525">
                <a:solidFill>
                  <a:srgbClr val="142E26"/>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Gráficos!$B$47:$M$47</c:f>
              <c:numCache>
                <c:formatCode>0.0%</c:formatCode>
                <c:ptCount val="12"/>
                <c:pt idx="0">
                  <c:v>1</c:v>
                </c:pt>
                <c:pt idx="1">
                  <c:v>1</c:v>
                </c:pt>
                <c:pt idx="2">
                  <c:v>1</c:v>
                </c:pt>
                <c:pt idx="3">
                  <c:v>1</c:v>
                </c:pt>
                <c:pt idx="4">
                  <c:v>1</c:v>
                </c:pt>
                <c:pt idx="5">
                  <c:v>1</c:v>
                </c:pt>
                <c:pt idx="6">
                  <c:v>1</c:v>
                </c:pt>
                <c:pt idx="7">
                  <c:v>1</c:v>
                </c:pt>
                <c:pt idx="8">
                  <c:v>1</c:v>
                </c:pt>
                <c:pt idx="9">
                  <c:v>0.98994974874371855</c:v>
                </c:pt>
                <c:pt idx="10">
                  <c:v>0.82432432432432434</c:v>
                </c:pt>
                <c:pt idx="11">
                  <c:v>1</c:v>
                </c:pt>
              </c:numCache>
            </c:numRef>
          </c:val>
          <c:smooth val="0"/>
          <c:extLst>
            <c:ext xmlns:c16="http://schemas.microsoft.com/office/drawing/2014/chart" uri="{C3380CC4-5D6E-409C-BE32-E72D297353CC}">
              <c16:uniqueId val="{00000002-DC13-4CF4-8835-4AB7D1105049}"/>
            </c:ext>
          </c:extLst>
        </c:ser>
        <c:ser>
          <c:idx val="3"/>
          <c:order val="3"/>
          <c:tx>
            <c:strRef>
              <c:f>Gráficos!$A$48</c:f>
              <c:strCache>
                <c:ptCount val="1"/>
                <c:pt idx="0">
                  <c:v>Europeas</c:v>
                </c:pt>
              </c:strCache>
            </c:strRef>
          </c:tx>
          <c:spPr>
            <a:ln w="28575" cap="rnd">
              <a:solidFill>
                <a:srgbClr val="621132"/>
              </a:solidFill>
              <a:round/>
            </a:ln>
            <a:effectLst/>
          </c:spPr>
          <c:marker>
            <c:symbol val="circle"/>
            <c:size val="5"/>
            <c:spPr>
              <a:solidFill>
                <a:srgbClr val="621132"/>
              </a:solidFill>
              <a:ln w="9525">
                <a:solidFill>
                  <a:srgbClr val="621132"/>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Gráficos!$B$48:$M$48</c:f>
              <c:numCache>
                <c:formatCode>0.0%</c:formatCode>
                <c:ptCount val="12"/>
                <c:pt idx="0">
                  <c:v>1</c:v>
                </c:pt>
                <c:pt idx="1">
                  <c:v>0.90238095238095239</c:v>
                </c:pt>
                <c:pt idx="2">
                  <c:v>0.93943191311612362</c:v>
                </c:pt>
                <c:pt idx="3">
                  <c:v>0.97967479674796742</c:v>
                </c:pt>
                <c:pt idx="4">
                  <c:v>0.96432062561094822</c:v>
                </c:pt>
                <c:pt idx="5">
                  <c:v>0.99224806201550386</c:v>
                </c:pt>
                <c:pt idx="6">
                  <c:v>0.99612403100775193</c:v>
                </c:pt>
                <c:pt idx="7">
                  <c:v>0.99242424242424254</c:v>
                </c:pt>
                <c:pt idx="8">
                  <c:v>0.96101093847180941</c:v>
                </c:pt>
                <c:pt idx="9">
                  <c:v>0.99810606060606055</c:v>
                </c:pt>
                <c:pt idx="10">
                  <c:v>0.99224806201550386</c:v>
                </c:pt>
                <c:pt idx="11">
                  <c:v>0.99593495934959353</c:v>
                </c:pt>
              </c:numCache>
            </c:numRef>
          </c:val>
          <c:smooth val="0"/>
          <c:extLst>
            <c:ext xmlns:c16="http://schemas.microsoft.com/office/drawing/2014/chart" uri="{C3380CC4-5D6E-409C-BE32-E72D297353CC}">
              <c16:uniqueId val="{00000003-DC13-4CF4-8835-4AB7D1105049}"/>
            </c:ext>
          </c:extLst>
        </c:ser>
        <c:ser>
          <c:idx val="4"/>
          <c:order val="4"/>
          <c:tx>
            <c:strRef>
              <c:f>Gráficos!$A$49</c:f>
              <c:strCache>
                <c:ptCount val="1"/>
                <c:pt idx="0">
                  <c:v>Centro y Sudamericanas</c:v>
                </c:pt>
              </c:strCache>
            </c:strRef>
          </c:tx>
          <c:spPr>
            <a:ln w="28575" cap="rnd">
              <a:solidFill>
                <a:srgbClr val="D4C19C"/>
              </a:solidFill>
              <a:round/>
            </a:ln>
            <a:effectLst/>
          </c:spPr>
          <c:marker>
            <c:symbol val="circle"/>
            <c:size val="5"/>
            <c:spPr>
              <a:solidFill>
                <a:srgbClr val="D4C19C"/>
              </a:solidFill>
              <a:ln w="9525">
                <a:solidFill>
                  <a:srgbClr val="D4C19C"/>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Gráficos!$B$49:$M$49</c:f>
              <c:numCache>
                <c:formatCode>0.0%</c:formatCode>
                <c:ptCount val="12"/>
                <c:pt idx="0">
                  <c:v>1</c:v>
                </c:pt>
                <c:pt idx="1">
                  <c:v>1</c:v>
                </c:pt>
                <c:pt idx="2">
                  <c:v>0.99523809523809526</c:v>
                </c:pt>
                <c:pt idx="3">
                  <c:v>0.99322033898305084</c:v>
                </c:pt>
                <c:pt idx="4">
                  <c:v>0.95555555555555549</c:v>
                </c:pt>
                <c:pt idx="5">
                  <c:v>0.99814814814814801</c:v>
                </c:pt>
                <c:pt idx="6">
                  <c:v>1</c:v>
                </c:pt>
                <c:pt idx="7">
                  <c:v>1</c:v>
                </c:pt>
                <c:pt idx="8">
                  <c:v>0.99487179487179489</c:v>
                </c:pt>
                <c:pt idx="9">
                  <c:v>0.99641483794489261</c:v>
                </c:pt>
                <c:pt idx="10">
                  <c:v>0.99316239316239319</c:v>
                </c:pt>
                <c:pt idx="11">
                  <c:v>0.99773242630385495</c:v>
                </c:pt>
              </c:numCache>
            </c:numRef>
          </c:val>
          <c:smooth val="0"/>
          <c:extLst>
            <c:ext xmlns:c16="http://schemas.microsoft.com/office/drawing/2014/chart" uri="{C3380CC4-5D6E-409C-BE32-E72D297353CC}">
              <c16:uniqueId val="{00000004-DC13-4CF4-8835-4AB7D1105049}"/>
            </c:ext>
          </c:extLst>
        </c:ser>
        <c:ser>
          <c:idx val="5"/>
          <c:order val="5"/>
          <c:tx>
            <c:strRef>
              <c:f>Gráficos!$A$50</c:f>
              <c:strCache>
                <c:ptCount val="1"/>
                <c:pt idx="0">
                  <c:v>Asiáticas</c:v>
                </c:pt>
              </c:strCache>
            </c:strRef>
          </c:tx>
          <c:spPr>
            <a:ln w="28575" cap="rnd">
              <a:solidFill>
                <a:srgbClr val="61BAA0"/>
              </a:solidFill>
              <a:round/>
            </a:ln>
            <a:effectLst/>
          </c:spPr>
          <c:marker>
            <c:symbol val="circle"/>
            <c:size val="5"/>
            <c:spPr>
              <a:solidFill>
                <a:srgbClr val="61BAA0"/>
              </a:solidFill>
              <a:ln w="9525">
                <a:solidFill>
                  <a:srgbClr val="61BAA0"/>
                </a:solidFill>
              </a:ln>
              <a:effectLst/>
            </c:spPr>
          </c:marker>
          <c:cat>
            <c:strRef>
              <c:f>Gráficos!$B$44:$M$44</c:f>
              <c:strCache>
                <c:ptCount val="12"/>
                <c:pt idx="0">
                  <c:v>Ene / Jan</c:v>
                </c:pt>
                <c:pt idx="1">
                  <c:v>Feb / Feb</c:v>
                </c:pt>
                <c:pt idx="2">
                  <c:v>Mar / Mar</c:v>
                </c:pt>
                <c:pt idx="3">
                  <c:v>Abr / Apr</c:v>
                </c:pt>
                <c:pt idx="4">
                  <c:v>May / May</c:v>
                </c:pt>
                <c:pt idx="5">
                  <c:v>Jun / Jun</c:v>
                </c:pt>
                <c:pt idx="6">
                  <c:v>Jul / Jul</c:v>
                </c:pt>
                <c:pt idx="7">
                  <c:v>Ago / Aug</c:v>
                </c:pt>
                <c:pt idx="8">
                  <c:v>Sep / Sep</c:v>
                </c:pt>
                <c:pt idx="9">
                  <c:v>Oct / Oct</c:v>
                </c:pt>
                <c:pt idx="10">
                  <c:v>Nov / Nov</c:v>
                </c:pt>
                <c:pt idx="11">
                  <c:v>Dic / Dec</c:v>
                </c:pt>
              </c:strCache>
            </c:strRef>
          </c:cat>
          <c:val>
            <c:numRef>
              <c:f>Gráficos!$B$50:$M$50</c:f>
              <c:numCache>
                <c:formatCode>0.0%</c:formatCode>
                <c:ptCount val="12"/>
                <c:pt idx="0">
                  <c:v>1</c:v>
                </c:pt>
                <c:pt idx="1">
                  <c:v>1</c:v>
                </c:pt>
                <c:pt idx="2">
                  <c:v>1</c:v>
                </c:pt>
                <c:pt idx="3">
                  <c:v>1</c:v>
                </c:pt>
                <c:pt idx="4">
                  <c:v>1</c:v>
                </c:pt>
                <c:pt idx="5">
                  <c:v>1</c:v>
                </c:pt>
                <c:pt idx="6">
                  <c:v>1</c:v>
                </c:pt>
                <c:pt idx="7">
                  <c:v>1</c:v>
                </c:pt>
                <c:pt idx="8">
                  <c:v>1</c:v>
                </c:pt>
                <c:pt idx="9">
                  <c:v>1</c:v>
                </c:pt>
                <c:pt idx="10">
                  <c:v>0.91304347826086951</c:v>
                </c:pt>
                <c:pt idx="11">
                  <c:v>1</c:v>
                </c:pt>
              </c:numCache>
            </c:numRef>
          </c:val>
          <c:smooth val="0"/>
          <c:extLst>
            <c:ext xmlns:c16="http://schemas.microsoft.com/office/drawing/2014/chart" uri="{C3380CC4-5D6E-409C-BE32-E72D297353CC}">
              <c16:uniqueId val="{00000005-DC13-4CF4-8835-4AB7D1105049}"/>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Gráficos!$U$5</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Magnicharters</c:v>
                </c:pt>
                <c:pt idx="3">
                  <c:v>Aeroméxico 
Connect</c:v>
                </c:pt>
                <c:pt idx="4">
                  <c:v>Aeromar</c:v>
                </c:pt>
                <c:pt idx="5">
                  <c:v>Vivaaerobus</c:v>
                </c:pt>
                <c:pt idx="6">
                  <c:v>Volaris</c:v>
                </c:pt>
              </c:strCache>
            </c:strRef>
          </c:cat>
          <c:val>
            <c:numRef>
              <c:f>Gráficos!$U$6:$U$12</c:f>
              <c:numCache>
                <c:formatCode>0.0%</c:formatCode>
                <c:ptCount val="7"/>
                <c:pt idx="0">
                  <c:v>0.96115099649646774</c:v>
                </c:pt>
                <c:pt idx="1">
                  <c:v>0.9876633497182592</c:v>
                </c:pt>
                <c:pt idx="2">
                  <c:v>0.88743400211193246</c:v>
                </c:pt>
                <c:pt idx="3">
                  <c:v>0.9953595168494882</c:v>
                </c:pt>
                <c:pt idx="4">
                  <c:v>0.90743243243243243</c:v>
                </c:pt>
                <c:pt idx="5">
                  <c:v>0.92361877927121805</c:v>
                </c:pt>
                <c:pt idx="6">
                  <c:v>0.94075617743376005</c:v>
                </c:pt>
              </c:numCache>
            </c:numRef>
          </c:val>
          <c:extLst>
            <c:ext xmlns:c16="http://schemas.microsoft.com/office/drawing/2014/chart" uri="{C3380CC4-5D6E-409C-BE32-E72D297353CC}">
              <c16:uniqueId val="{00000000-F4EC-4131-97CF-7CDB446BE105}"/>
            </c:ext>
          </c:extLst>
        </c:ser>
        <c:ser>
          <c:idx val="1"/>
          <c:order val="1"/>
          <c:tx>
            <c:strRef>
              <c:f>Gráficos!$V$5</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Gráficos!$T$6:$T$12</c:f>
              <c:strCache>
                <c:ptCount val="7"/>
                <c:pt idx="0">
                  <c:v>Interjet</c:v>
                </c:pt>
                <c:pt idx="1">
                  <c:v>Aeroméxico</c:v>
                </c:pt>
                <c:pt idx="2">
                  <c:v>Magnicharters</c:v>
                </c:pt>
                <c:pt idx="3">
                  <c:v>Aeroméxico 
Connect</c:v>
                </c:pt>
                <c:pt idx="4">
                  <c:v>Aeromar</c:v>
                </c:pt>
                <c:pt idx="5">
                  <c:v>Vivaaerobus</c:v>
                </c:pt>
                <c:pt idx="6">
                  <c:v>Volaris</c:v>
                </c:pt>
              </c:strCache>
            </c:strRef>
          </c:cat>
          <c:val>
            <c:numRef>
              <c:f>Gráficos!$V$6:$V$12</c:f>
              <c:numCache>
                <c:formatCode>0.0%</c:formatCode>
                <c:ptCount val="7"/>
                <c:pt idx="0">
                  <c:v>0.95924415599333757</c:v>
                </c:pt>
                <c:pt idx="1">
                  <c:v>0.98584102625584458</c:v>
                </c:pt>
                <c:pt idx="2">
                  <c:v>0.88511087645195352</c:v>
                </c:pt>
                <c:pt idx="3">
                  <c:v>0.99458771092008913</c:v>
                </c:pt>
                <c:pt idx="4">
                  <c:v>0.90729729729729724</c:v>
                </c:pt>
                <c:pt idx="5">
                  <c:v>0.92285725164680343</c:v>
                </c:pt>
                <c:pt idx="6">
                  <c:v>0.94075617743376005</c:v>
                </c:pt>
              </c:numCache>
            </c:numRef>
          </c:val>
          <c:extLst>
            <c:ext xmlns:c16="http://schemas.microsoft.com/office/drawing/2014/chart" uri="{C3380CC4-5D6E-409C-BE32-E72D297353CC}">
              <c16:uniqueId val="{00000001-F4EC-4131-97CF-7CDB446BE105}"/>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Estadounidenses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Gráficos!$U$44</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Gráficos!$T$45:$T$50</c:f>
              <c:strCache>
                <c:ptCount val="6"/>
                <c:pt idx="0">
                  <c:v>American 
Airlines</c:v>
                </c:pt>
                <c:pt idx="1">
                  <c:v>Alaska 
Airlines</c:v>
                </c:pt>
                <c:pt idx="2">
                  <c:v>Delta Airlines</c:v>
                </c:pt>
                <c:pt idx="3">
                  <c:v>Jet Blue Air</c:v>
                </c:pt>
                <c:pt idx="4">
                  <c:v>Southwest 
Airlines</c:v>
                </c:pt>
                <c:pt idx="5">
                  <c:v>United 
Airlines</c:v>
                </c:pt>
              </c:strCache>
            </c:strRef>
          </c:cat>
          <c:val>
            <c:numRef>
              <c:f>Gráficos!$U$45:$U$50</c:f>
              <c:numCache>
                <c:formatCode>0.0%</c:formatCode>
                <c:ptCount val="6"/>
                <c:pt idx="0">
                  <c:v>0.99554311774461024</c:v>
                </c:pt>
                <c:pt idx="1">
                  <c:v>1</c:v>
                </c:pt>
                <c:pt idx="2">
                  <c:v>0.98354771163625487</c:v>
                </c:pt>
                <c:pt idx="3">
                  <c:v>0.95154735854954675</c:v>
                </c:pt>
                <c:pt idx="4">
                  <c:v>0.99586349534643226</c:v>
                </c:pt>
                <c:pt idx="5">
                  <c:v>0.99502196193265002</c:v>
                </c:pt>
              </c:numCache>
            </c:numRef>
          </c:val>
          <c:extLst>
            <c:ext xmlns:c16="http://schemas.microsoft.com/office/drawing/2014/chart" uri="{C3380CC4-5D6E-409C-BE32-E72D297353CC}">
              <c16:uniqueId val="{00000000-2A5E-43A8-9CDF-FD990947D8B4}"/>
            </c:ext>
          </c:extLst>
        </c:ser>
        <c:ser>
          <c:idx val="1"/>
          <c:order val="1"/>
          <c:tx>
            <c:strRef>
              <c:f>Gráficos!$V$44</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Gráficos!$T$45:$T$50</c:f>
              <c:strCache>
                <c:ptCount val="6"/>
                <c:pt idx="0">
                  <c:v>American 
Airlines</c:v>
                </c:pt>
                <c:pt idx="1">
                  <c:v>Alaska 
Airlines</c:v>
                </c:pt>
                <c:pt idx="2">
                  <c:v>Delta Airlines</c:v>
                </c:pt>
                <c:pt idx="3">
                  <c:v>Jet Blue Air</c:v>
                </c:pt>
                <c:pt idx="4">
                  <c:v>Southwest 
Airlines</c:v>
                </c:pt>
                <c:pt idx="5">
                  <c:v>United 
Airlines</c:v>
                </c:pt>
              </c:strCache>
            </c:strRef>
          </c:cat>
          <c:val>
            <c:numRef>
              <c:f>Gráficos!$V$45:$V$50</c:f>
              <c:numCache>
                <c:formatCode>0.0%</c:formatCode>
                <c:ptCount val="6"/>
                <c:pt idx="0">
                  <c:v>0.99554311774461024</c:v>
                </c:pt>
                <c:pt idx="1">
                  <c:v>1</c:v>
                </c:pt>
                <c:pt idx="2">
                  <c:v>0.98130421776847143</c:v>
                </c:pt>
                <c:pt idx="3">
                  <c:v>0.94967177242888401</c:v>
                </c:pt>
                <c:pt idx="4">
                  <c:v>0.99482936918304032</c:v>
                </c:pt>
                <c:pt idx="5">
                  <c:v>0.99404587603709127</c:v>
                </c:pt>
              </c:numCache>
            </c:numRef>
          </c:val>
          <c:extLst>
            <c:ext xmlns:c16="http://schemas.microsoft.com/office/drawing/2014/chart" uri="{C3380CC4-5D6E-409C-BE32-E72D297353CC}">
              <c16:uniqueId val="{00000001-2A5E-43A8-9CDF-FD990947D8B4}"/>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Canadienses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Gráficos!$U$89</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Gráficos!$T$90:$T$91</c:f>
              <c:strCache>
                <c:ptCount val="2"/>
                <c:pt idx="0">
                  <c:v>Air Canada</c:v>
                </c:pt>
                <c:pt idx="1">
                  <c:v>West Jet</c:v>
                </c:pt>
              </c:strCache>
            </c:strRef>
          </c:cat>
          <c:val>
            <c:numRef>
              <c:f>Gráficos!$U$90:$U$91</c:f>
              <c:numCache>
                <c:formatCode>0.0%</c:formatCode>
                <c:ptCount val="2"/>
                <c:pt idx="0">
                  <c:v>0.98733108108108103</c:v>
                </c:pt>
                <c:pt idx="1">
                  <c:v>1</c:v>
                </c:pt>
              </c:numCache>
            </c:numRef>
          </c:val>
          <c:extLst>
            <c:ext xmlns:c16="http://schemas.microsoft.com/office/drawing/2014/chart" uri="{C3380CC4-5D6E-409C-BE32-E72D297353CC}">
              <c16:uniqueId val="{00000000-45A1-4CDA-867F-B7059F9631D2}"/>
            </c:ext>
          </c:extLst>
        </c:ser>
        <c:ser>
          <c:idx val="1"/>
          <c:order val="1"/>
          <c:tx>
            <c:strRef>
              <c:f>Gráficos!$V$89</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Gráficos!$T$90:$T$91</c:f>
              <c:strCache>
                <c:ptCount val="2"/>
                <c:pt idx="0">
                  <c:v>Air Canada</c:v>
                </c:pt>
                <c:pt idx="1">
                  <c:v>West Jet</c:v>
                </c:pt>
              </c:strCache>
            </c:strRef>
          </c:cat>
          <c:val>
            <c:numRef>
              <c:f>Gráficos!$V$90:$V$91</c:f>
              <c:numCache>
                <c:formatCode>0.0%</c:formatCode>
                <c:ptCount val="2"/>
                <c:pt idx="0">
                  <c:v>0.98733108108108103</c:v>
                </c:pt>
                <c:pt idx="1">
                  <c:v>1</c:v>
                </c:pt>
              </c:numCache>
            </c:numRef>
          </c:val>
          <c:extLst>
            <c:ext xmlns:c16="http://schemas.microsoft.com/office/drawing/2014/chart" uri="{C3380CC4-5D6E-409C-BE32-E72D297353CC}">
              <c16:uniqueId val="{00000001-45A1-4CDA-867F-B7059F9631D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Europeas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Gráficos!$U$123</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Gráficos!$T$124:$T$129</c:f>
              <c:strCache>
                <c:ptCount val="6"/>
                <c:pt idx="0">
                  <c:v>Air France</c:v>
                </c:pt>
                <c:pt idx="1">
                  <c:v>Alitalia</c:v>
                </c:pt>
                <c:pt idx="2">
                  <c:v>British Airways</c:v>
                </c:pt>
                <c:pt idx="3">
                  <c:v>Lufthansa</c:v>
                </c:pt>
                <c:pt idx="4">
                  <c:v>Iberia</c:v>
                </c:pt>
                <c:pt idx="5">
                  <c:v>K L M</c:v>
                </c:pt>
              </c:strCache>
            </c:strRef>
          </c:cat>
          <c:val>
            <c:numRef>
              <c:f>Gráficos!$U$124:$U$129</c:f>
              <c:numCache>
                <c:formatCode>0.0%</c:formatCode>
                <c:ptCount val="6"/>
                <c:pt idx="0">
                  <c:v>0.949050949050949</c:v>
                </c:pt>
                <c:pt idx="1">
                  <c:v>0.92197125256673507</c:v>
                </c:pt>
                <c:pt idx="2">
                  <c:v>1</c:v>
                </c:pt>
                <c:pt idx="3">
                  <c:v>0.98996655518394649</c:v>
                </c:pt>
                <c:pt idx="4">
                  <c:v>0.9994343891402715</c:v>
                </c:pt>
                <c:pt idx="5">
                  <c:v>0.99724517906336085</c:v>
                </c:pt>
              </c:numCache>
            </c:numRef>
          </c:val>
          <c:extLst>
            <c:ext xmlns:c16="http://schemas.microsoft.com/office/drawing/2014/chart" uri="{C3380CC4-5D6E-409C-BE32-E72D297353CC}">
              <c16:uniqueId val="{00000000-17A3-4E71-B49E-4AE7DA3CB9DF}"/>
            </c:ext>
          </c:extLst>
        </c:ser>
        <c:ser>
          <c:idx val="1"/>
          <c:order val="1"/>
          <c:tx>
            <c:strRef>
              <c:f>Gráficos!$V$123</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Gráficos!$T$124:$T$129</c:f>
              <c:strCache>
                <c:ptCount val="6"/>
                <c:pt idx="0">
                  <c:v>Air France</c:v>
                </c:pt>
                <c:pt idx="1">
                  <c:v>Alitalia</c:v>
                </c:pt>
                <c:pt idx="2">
                  <c:v>British Airways</c:v>
                </c:pt>
                <c:pt idx="3">
                  <c:v>Lufthansa</c:v>
                </c:pt>
                <c:pt idx="4">
                  <c:v>Iberia</c:v>
                </c:pt>
                <c:pt idx="5">
                  <c:v>K L M</c:v>
                </c:pt>
              </c:strCache>
            </c:strRef>
          </c:cat>
          <c:val>
            <c:numRef>
              <c:f>Gráficos!$V$124:$V$129</c:f>
              <c:numCache>
                <c:formatCode>0.0%</c:formatCode>
                <c:ptCount val="6"/>
                <c:pt idx="0">
                  <c:v>0.9430569430569431</c:v>
                </c:pt>
                <c:pt idx="1">
                  <c:v>0.92197125256673507</c:v>
                </c:pt>
                <c:pt idx="2">
                  <c:v>1</c:v>
                </c:pt>
                <c:pt idx="3">
                  <c:v>0.98996655518394649</c:v>
                </c:pt>
                <c:pt idx="4">
                  <c:v>0.9994343891402715</c:v>
                </c:pt>
                <c:pt idx="5">
                  <c:v>0.99724517906336085</c:v>
                </c:pt>
              </c:numCache>
            </c:numRef>
          </c:val>
          <c:extLst>
            <c:ext xmlns:c16="http://schemas.microsoft.com/office/drawing/2014/chart" uri="{C3380CC4-5D6E-409C-BE32-E72D297353CC}">
              <c16:uniqueId val="{00000001-17A3-4E71-B49E-4AE7DA3CB9DF}"/>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r>
              <a:rPr lang="es-MX" sz="1350"/>
              <a:t>Índice de </a:t>
            </a:r>
            <a:r>
              <a:rPr lang="es-MX" sz="1350" b="0" i="0" u="none" strike="noStrike" baseline="0">
                <a:effectLst/>
              </a:rPr>
              <a:t>Operación</a:t>
            </a:r>
            <a:r>
              <a:rPr lang="es-MX" sz="1350"/>
              <a:t> - Aerolíneas</a:t>
            </a:r>
            <a:r>
              <a:rPr lang="es-MX" sz="1350" baseline="0"/>
              <a:t> Centro y Sudamericanas</a:t>
            </a:r>
            <a:endParaRPr lang="es-MX" sz="1350"/>
          </a:p>
        </c:rich>
      </c:tx>
      <c:overlay val="0"/>
      <c:spPr>
        <a:noFill/>
        <a:ln>
          <a:noFill/>
        </a:ln>
        <a:effectLst/>
      </c:spPr>
      <c:txPr>
        <a:bodyPr rot="0" spcFirstLastPara="1" vertOverflow="ellipsis" vert="horz" wrap="square" anchor="ctr" anchorCtr="1"/>
        <a:lstStyle/>
        <a:p>
          <a:pPr>
            <a:defRPr sz="135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Gráficos!$U$174</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Gráficos!$T$175:$T$184</c:f>
              <c:strCache>
                <c:ptCount val="10"/>
                <c:pt idx="0">
                  <c:v>Avianca</c:v>
                </c:pt>
                <c:pt idx="1">
                  <c:v>Copa</c:v>
                </c:pt>
                <c:pt idx="2">
                  <c:v>Cubana</c:v>
                </c:pt>
                <c:pt idx="3">
                  <c:v>Lan Chile 
Airlines</c:v>
                </c:pt>
                <c:pt idx="4">
                  <c:v>Lanperu</c:v>
                </c:pt>
                <c:pt idx="5">
                  <c:v>Aerorepública</c:v>
                </c:pt>
                <c:pt idx="6">
                  <c:v>Taca</c:v>
                </c:pt>
                <c:pt idx="7">
                  <c:v>TAM Linhas 
Aereas</c:v>
                </c:pt>
                <c:pt idx="8">
                  <c:v>Taca Peru</c:v>
                </c:pt>
                <c:pt idx="9">
                  <c:v>Volaris 
Costa Rica</c:v>
                </c:pt>
              </c:strCache>
            </c:strRef>
          </c:cat>
          <c:val>
            <c:numRef>
              <c:f>Gráficos!$U$175:$U$184</c:f>
              <c:numCache>
                <c:formatCode>0.0%</c:formatCode>
                <c:ptCount val="10"/>
                <c:pt idx="0">
                  <c:v>1</c:v>
                </c:pt>
                <c:pt idx="1">
                  <c:v>1</c:v>
                </c:pt>
                <c:pt idx="2">
                  <c:v>1</c:v>
                </c:pt>
                <c:pt idx="3">
                  <c:v>1</c:v>
                </c:pt>
                <c:pt idx="4">
                  <c:v>0.99863201094391241</c:v>
                </c:pt>
                <c:pt idx="5">
                  <c:v>1</c:v>
                </c:pt>
                <c:pt idx="6">
                  <c:v>1</c:v>
                </c:pt>
                <c:pt idx="7">
                  <c:v>0.99865951742627346</c:v>
                </c:pt>
                <c:pt idx="8">
                  <c:v>1</c:v>
                </c:pt>
                <c:pt idx="9">
                  <c:v>0.92447129909365555</c:v>
                </c:pt>
              </c:numCache>
            </c:numRef>
          </c:val>
          <c:extLst>
            <c:ext xmlns:c16="http://schemas.microsoft.com/office/drawing/2014/chart" uri="{C3380CC4-5D6E-409C-BE32-E72D297353CC}">
              <c16:uniqueId val="{00000000-D419-4604-B6A6-48D5D47AC306}"/>
            </c:ext>
          </c:extLst>
        </c:ser>
        <c:ser>
          <c:idx val="1"/>
          <c:order val="1"/>
          <c:tx>
            <c:strRef>
              <c:f>Gráficos!$V$174</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Gráficos!$T$175:$T$184</c:f>
              <c:strCache>
                <c:ptCount val="10"/>
                <c:pt idx="0">
                  <c:v>Avianca</c:v>
                </c:pt>
                <c:pt idx="1">
                  <c:v>Copa</c:v>
                </c:pt>
                <c:pt idx="2">
                  <c:v>Cubana</c:v>
                </c:pt>
                <c:pt idx="3">
                  <c:v>Lan Chile 
Airlines</c:v>
                </c:pt>
                <c:pt idx="4">
                  <c:v>Lanperu</c:v>
                </c:pt>
                <c:pt idx="5">
                  <c:v>Aerorepública</c:v>
                </c:pt>
                <c:pt idx="6">
                  <c:v>Taca</c:v>
                </c:pt>
                <c:pt idx="7">
                  <c:v>TAM Linhas 
Aereas</c:v>
                </c:pt>
                <c:pt idx="8">
                  <c:v>Taca Peru</c:v>
                </c:pt>
                <c:pt idx="9">
                  <c:v>Volaris 
Costa Rica</c:v>
                </c:pt>
              </c:strCache>
            </c:strRef>
          </c:cat>
          <c:val>
            <c:numRef>
              <c:f>Gráficos!$V$175:$V$184</c:f>
              <c:numCache>
                <c:formatCode>0.0%</c:formatCode>
                <c:ptCount val="10"/>
                <c:pt idx="0">
                  <c:v>1</c:v>
                </c:pt>
                <c:pt idx="1">
                  <c:v>1</c:v>
                </c:pt>
                <c:pt idx="2">
                  <c:v>1</c:v>
                </c:pt>
                <c:pt idx="3">
                  <c:v>1</c:v>
                </c:pt>
                <c:pt idx="4">
                  <c:v>0.99863201094391241</c:v>
                </c:pt>
                <c:pt idx="5">
                  <c:v>1</c:v>
                </c:pt>
                <c:pt idx="6">
                  <c:v>1</c:v>
                </c:pt>
                <c:pt idx="7">
                  <c:v>0.99865951742627346</c:v>
                </c:pt>
                <c:pt idx="8">
                  <c:v>1</c:v>
                </c:pt>
                <c:pt idx="9">
                  <c:v>0.92447129909365555</c:v>
                </c:pt>
              </c:numCache>
            </c:numRef>
          </c:val>
          <c:extLst>
            <c:ext xmlns:c16="http://schemas.microsoft.com/office/drawing/2014/chart" uri="{C3380CC4-5D6E-409C-BE32-E72D297353CC}">
              <c16:uniqueId val="{00000001-D419-4604-B6A6-48D5D47AC306}"/>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a:t>
            </a:r>
            <a:r>
              <a:rPr lang="es-MX" sz="1400" b="0" i="0" u="none" strike="noStrike" baseline="0">
                <a:effectLst/>
              </a:rPr>
              <a:t>Operación</a:t>
            </a:r>
            <a:r>
              <a:rPr lang="es-MX"/>
              <a:t> - Aerolíneas</a:t>
            </a:r>
            <a:r>
              <a:rPr lang="es-MX" baseline="0"/>
              <a:t> Asiáticas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Gráficos!$U$218</c:f>
              <c:strCache>
                <c:ptCount val="1"/>
                <c:pt idx="0">
                  <c:v>Índice de 
Operación
(Ene-Dic)</c:v>
                </c:pt>
              </c:strCache>
            </c:strRef>
          </c:tx>
          <c:spPr>
            <a:solidFill>
              <a:srgbClr val="B38E5D"/>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Gráficos!$T$219:$T$221</c:f>
              <c:strCache>
                <c:ptCount val="3"/>
                <c:pt idx="0">
                  <c:v>All Nippon 
Airways</c:v>
                </c:pt>
                <c:pt idx="1">
                  <c:v>Hainan 
Airlines</c:v>
                </c:pt>
                <c:pt idx="2">
                  <c:v>China 
Southern 
Airlines</c:v>
                </c:pt>
              </c:strCache>
            </c:strRef>
          </c:cat>
          <c:val>
            <c:numRef>
              <c:f>Gráficos!$U$219:$U$221</c:f>
              <c:numCache>
                <c:formatCode>0.0%</c:formatCode>
                <c:ptCount val="3"/>
                <c:pt idx="0">
                  <c:v>1</c:v>
                </c:pt>
                <c:pt idx="1">
                  <c:v>0.96470588235294119</c:v>
                </c:pt>
                <c:pt idx="2">
                  <c:v>1</c:v>
                </c:pt>
              </c:numCache>
            </c:numRef>
          </c:val>
          <c:extLst>
            <c:ext xmlns:c16="http://schemas.microsoft.com/office/drawing/2014/chart" uri="{C3380CC4-5D6E-409C-BE32-E72D297353CC}">
              <c16:uniqueId val="{00000000-82C4-4E90-B846-0BBD3009CD7C}"/>
            </c:ext>
          </c:extLst>
        </c:ser>
        <c:ser>
          <c:idx val="1"/>
          <c:order val="1"/>
          <c:tx>
            <c:strRef>
              <c:f>Gráficos!$V$218</c:f>
              <c:strCache>
                <c:ptCount val="1"/>
                <c:pt idx="0">
                  <c:v>% Operaciones
Realizadas</c:v>
                </c:pt>
              </c:strCache>
            </c:strRef>
          </c:tx>
          <c:spPr>
            <a:solidFill>
              <a:srgbClr val="9D2449"/>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Gráficos!$T$219:$T$221</c:f>
              <c:strCache>
                <c:ptCount val="3"/>
                <c:pt idx="0">
                  <c:v>All Nippon 
Airways</c:v>
                </c:pt>
                <c:pt idx="1">
                  <c:v>Hainan 
Airlines</c:v>
                </c:pt>
                <c:pt idx="2">
                  <c:v>China 
Southern 
Airlines</c:v>
                </c:pt>
              </c:strCache>
            </c:strRef>
          </c:cat>
          <c:val>
            <c:numRef>
              <c:f>Gráficos!$V$219:$V$221</c:f>
              <c:numCache>
                <c:formatCode>0.0%</c:formatCode>
                <c:ptCount val="3"/>
                <c:pt idx="0">
                  <c:v>1</c:v>
                </c:pt>
                <c:pt idx="1">
                  <c:v>0.96470588235294119</c:v>
                </c:pt>
                <c:pt idx="2">
                  <c:v>1</c:v>
                </c:pt>
              </c:numCache>
            </c:numRef>
          </c:val>
          <c:extLst>
            <c:ext xmlns:c16="http://schemas.microsoft.com/office/drawing/2014/chart" uri="{C3380CC4-5D6E-409C-BE32-E72D297353CC}">
              <c16:uniqueId val="{00000001-82C4-4E90-B846-0BBD3009CD7C}"/>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92496448588374E-2"/>
          <c:y val="0.11871369217059098"/>
          <c:w val="0.82424395976058962"/>
          <c:h val="0.78443354376218455"/>
        </c:manualLayout>
      </c:layout>
      <c:ofPieChart>
        <c:ofPieType val="pie"/>
        <c:varyColors val="1"/>
        <c:ser>
          <c:idx val="0"/>
          <c:order val="0"/>
          <c:tx>
            <c:v>Cancelaciones</c:v>
          </c:tx>
          <c:spPr>
            <a:ln>
              <a:noFill/>
            </a:ln>
          </c:spPr>
          <c:dPt>
            <c:idx val="0"/>
            <c:bubble3D val="0"/>
            <c:spPr>
              <a:solidFill>
                <a:srgbClr val="B38E5D"/>
              </a:solidFill>
              <a:ln w="19050">
                <a:noFill/>
              </a:ln>
              <a:effectLst/>
            </c:spPr>
            <c:extLst>
              <c:ext xmlns:c16="http://schemas.microsoft.com/office/drawing/2014/chart" uri="{C3380CC4-5D6E-409C-BE32-E72D297353CC}">
                <c16:uniqueId val="{00000001-BD34-45CA-ACD4-D9969CD543DB}"/>
              </c:ext>
            </c:extLst>
          </c:dPt>
          <c:dPt>
            <c:idx val="1"/>
            <c:bubble3D val="0"/>
            <c:spPr>
              <a:solidFill>
                <a:srgbClr val="9D2449"/>
              </a:solidFill>
              <a:ln w="19050">
                <a:noFill/>
              </a:ln>
              <a:effectLst/>
            </c:spPr>
            <c:extLst>
              <c:ext xmlns:c16="http://schemas.microsoft.com/office/drawing/2014/chart" uri="{C3380CC4-5D6E-409C-BE32-E72D297353CC}">
                <c16:uniqueId val="{00000003-BD34-45CA-ACD4-D9969CD543DB}"/>
              </c:ext>
            </c:extLst>
          </c:dPt>
          <c:dPt>
            <c:idx val="2"/>
            <c:bubble3D val="0"/>
            <c:spPr>
              <a:solidFill>
                <a:srgbClr val="621132"/>
              </a:solidFill>
              <a:ln w="19050">
                <a:noFill/>
              </a:ln>
              <a:effectLst/>
            </c:spPr>
            <c:extLst>
              <c:ext xmlns:c16="http://schemas.microsoft.com/office/drawing/2014/chart" uri="{C3380CC4-5D6E-409C-BE32-E72D297353CC}">
                <c16:uniqueId val="{00000005-BD34-45CA-ACD4-D9969CD543DB}"/>
              </c:ext>
            </c:extLst>
          </c:dPt>
          <c:dPt>
            <c:idx val="3"/>
            <c:bubble3D val="0"/>
            <c:spPr>
              <a:solidFill>
                <a:srgbClr val="4E232E"/>
              </a:solidFill>
              <a:ln w="19050">
                <a:noFill/>
              </a:ln>
              <a:effectLst/>
            </c:spPr>
            <c:extLst>
              <c:ext xmlns:c16="http://schemas.microsoft.com/office/drawing/2014/chart" uri="{C3380CC4-5D6E-409C-BE32-E72D297353CC}">
                <c16:uniqueId val="{00000007-BD34-45CA-ACD4-D9969CD543DB}"/>
              </c:ext>
            </c:extLst>
          </c:dPt>
          <c:dPt>
            <c:idx val="4"/>
            <c:bubble3D val="0"/>
            <c:spPr>
              <a:solidFill>
                <a:srgbClr val="285C4D"/>
              </a:solidFill>
              <a:ln w="19050">
                <a:noFill/>
              </a:ln>
              <a:effectLst/>
            </c:spPr>
            <c:extLst>
              <c:ext xmlns:c16="http://schemas.microsoft.com/office/drawing/2014/chart" uri="{C3380CC4-5D6E-409C-BE32-E72D297353CC}">
                <c16:uniqueId val="{00000009-BD34-45CA-ACD4-D9969CD543DB}"/>
              </c:ext>
            </c:extLst>
          </c:dPt>
          <c:dPt>
            <c:idx val="5"/>
            <c:bubble3D val="0"/>
            <c:spPr>
              <a:solidFill>
                <a:srgbClr val="13322B"/>
              </a:solidFill>
              <a:ln w="19050">
                <a:noFill/>
              </a:ln>
              <a:effectLst/>
            </c:spPr>
            <c:extLst>
              <c:ext xmlns:c16="http://schemas.microsoft.com/office/drawing/2014/chart" uri="{C3380CC4-5D6E-409C-BE32-E72D297353CC}">
                <c16:uniqueId val="{0000000B-BD34-45CA-ACD4-D9969CD543DB}"/>
              </c:ext>
            </c:extLst>
          </c:dPt>
          <c:dPt>
            <c:idx val="6"/>
            <c:bubble3D val="0"/>
            <c:spPr>
              <a:solidFill>
                <a:srgbClr val="621132"/>
              </a:solidFill>
              <a:ln w="19050">
                <a:noFill/>
              </a:ln>
              <a:effectLst/>
            </c:spPr>
            <c:extLst>
              <c:ext xmlns:c16="http://schemas.microsoft.com/office/drawing/2014/chart" uri="{C3380CC4-5D6E-409C-BE32-E72D297353CC}">
                <c16:uniqueId val="{0000000D-BD34-45CA-ACD4-D9969CD543DB}"/>
              </c:ext>
            </c:extLst>
          </c:dPt>
          <c:dLbls>
            <c:dLbl>
              <c:idx val="0"/>
              <c:numFmt formatCode="0.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BD34-45CA-ACD4-D9969CD543DB}"/>
                </c:ext>
              </c:extLst>
            </c:dLbl>
            <c:dLbl>
              <c:idx val="1"/>
              <c:layout>
                <c:manualLayout>
                  <c:x val="2.1644966955005302E-2"/>
                  <c:y val="-2.794116779159871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674395331094002"/>
                      <c:h val="0.15571226789055076"/>
                    </c:manualLayout>
                  </c15:layout>
                </c:ext>
                <c:ext xmlns:c16="http://schemas.microsoft.com/office/drawing/2014/chart" uri="{C3380CC4-5D6E-409C-BE32-E72D297353CC}">
                  <c16:uniqueId val="{00000003-BD34-45CA-ACD4-D9969CD543DB}"/>
                </c:ext>
              </c:extLst>
            </c:dLbl>
            <c:dLbl>
              <c:idx val="3"/>
              <c:layout>
                <c:manualLayout>
                  <c:x val="-6.8094972008871085E-3"/>
                  <c:y val="-0.1798033057461043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D34-45CA-ACD4-D9969CD543DB}"/>
                </c:ext>
              </c:extLst>
            </c:dLbl>
            <c:dLbl>
              <c:idx val="4"/>
              <c:layout>
                <c:manualLayout>
                  <c:x val="1.7413407029791472E-3"/>
                  <c:y val="6.9496111754834972E-2"/>
                </c:manualLayout>
              </c:layout>
              <c:numFmt formatCode="0.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D34-45CA-ACD4-D9969CD543DB}"/>
                </c:ext>
              </c:extLst>
            </c:dLbl>
            <c:dLbl>
              <c:idx val="5"/>
              <c:layout>
                <c:manualLayout>
                  <c:x val="-2.3400876149837546E-4"/>
                  <c:y val="0.14497410131667227"/>
                </c:manualLayout>
              </c:layout>
              <c:numFmt formatCode="0.00%" sourceLinked="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D34-45CA-ACD4-D9969CD543DB}"/>
                </c:ext>
              </c:extLst>
            </c:dLbl>
            <c:dLbl>
              <c:idx val="6"/>
              <c:tx>
                <c:rich>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fld id="{3A243DAC-4D86-412C-B430-439AA74ACC8F}" type="SERIESNAME">
                      <a:rPr lang="en-US" b="1">
                        <a:solidFill>
                          <a:schemeClr val="bg1"/>
                        </a:solidFill>
                      </a:rPr>
                      <a:pPr>
                        <a:defRPr b="1">
                          <a:solidFill>
                            <a:schemeClr val="bg1"/>
                          </a:solidFill>
                        </a:defRPr>
                      </a:pPr>
                      <a:t>[NOMBRE DE LA SERIE]</a:t>
                    </a:fld>
                    <a:r>
                      <a:rPr lang="en-US" b="1">
                        <a:solidFill>
                          <a:schemeClr val="bg1"/>
                        </a:solidFill>
                      </a:rPr>
                      <a:t>
</a:t>
                    </a:r>
                    <a:fld id="{4E41584E-D20D-4F80-87D6-3CEFC909565C}" type="PERCENTAGE">
                      <a:rPr lang="en-US" b="1">
                        <a:solidFill>
                          <a:schemeClr val="bg1"/>
                        </a:solidFill>
                      </a:rPr>
                      <a:pPr>
                        <a:defRPr b="1">
                          <a:solidFill>
                            <a:schemeClr val="bg1"/>
                          </a:solidFill>
                        </a:defRPr>
                      </a:pPr>
                      <a:t>[PORCENTAJE]</a:t>
                    </a:fld>
                    <a:endParaRPr lang="en-US" b="1">
                      <a:solidFill>
                        <a:schemeClr val="bg1"/>
                      </a:solidFill>
                    </a:endParaRPr>
                  </a:p>
                </c:rich>
              </c:tx>
              <c:numFmt formatCode="0.00%" sourceLinked="0"/>
              <c:spPr>
                <a:noFill/>
                <a:ln>
                  <a:noFill/>
                </a:ln>
                <a:effectLst/>
              </c:spPr>
              <c:txPr>
                <a:bodyPr rot="0" spcFirstLastPara="1" vertOverflow="ellipsis" vert="horz" wrap="square" anchor="ctr" anchorCtr="1"/>
                <a:lstStyle/>
                <a:p>
                  <a:pPr>
                    <a:defRPr sz="1100" b="1"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BD34-45CA-ACD4-D9969CD543DB}"/>
                </c:ext>
              </c:extLst>
            </c:dLbl>
            <c:numFmt formatCode="0.00%" sourceLinked="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Cancelaciones'!$H$3,'Graficas Cancelaciones'!$H$6:$H$8,'Graficas Cancelaciones'!$H$10:$H$11)</c:f>
              <c:strCache>
                <c:ptCount val="6"/>
                <c:pt idx="0">
                  <c:v>Operaciones Realizadas</c:v>
                </c:pt>
                <c:pt idx="1">
                  <c:v>   Operaciones Aerolinea*</c:v>
                </c:pt>
                <c:pt idx="2">
                  <c:v>   Mantenimiento Aeronaves*</c:v>
                </c:pt>
                <c:pt idx="3">
                  <c:v>   Otras Imputables</c:v>
                </c:pt>
                <c:pt idx="4">
                  <c:v>   Meteorologia</c:v>
                </c:pt>
                <c:pt idx="5">
                  <c:v>   Otras No Imputables</c:v>
                </c:pt>
              </c:strCache>
            </c:strRef>
          </c:cat>
          <c:val>
            <c:numRef>
              <c:f>('Graficas Cancelaciones'!$I$3,'Graficas Cancelaciones'!$I$6:$I$8,'Graficas Cancelaciones'!$I$10:$I$11)</c:f>
              <c:numCache>
                <c:formatCode>#,##0_ ;\-#,##0\ </c:formatCode>
                <c:ptCount val="6"/>
                <c:pt idx="0">
                  <c:v>410401</c:v>
                </c:pt>
                <c:pt idx="1">
                  <c:v>12200</c:v>
                </c:pt>
                <c:pt idx="2">
                  <c:v>191</c:v>
                </c:pt>
                <c:pt idx="3">
                  <c:v>46</c:v>
                </c:pt>
                <c:pt idx="4">
                  <c:v>371</c:v>
                </c:pt>
                <c:pt idx="5">
                  <c:v>101</c:v>
                </c:pt>
              </c:numCache>
            </c:numRef>
          </c:val>
          <c:extLst>
            <c:ext xmlns:c16="http://schemas.microsoft.com/office/drawing/2014/chart" uri="{C3380CC4-5D6E-409C-BE32-E72D297353CC}">
              <c16:uniqueId val="{0000000E-BD34-45CA-ACD4-D9969CD543DB}"/>
            </c:ext>
          </c:extLst>
        </c:ser>
        <c:dLbls>
          <c:dLblPos val="bestFit"/>
          <c:showLegendKey val="0"/>
          <c:showVal val="0"/>
          <c:showCatName val="1"/>
          <c:showSerName val="0"/>
          <c:showPercent val="1"/>
          <c:showBubbleSize val="0"/>
          <c:showLeaderLines val="1"/>
        </c:dLbls>
        <c:gapWidth val="100"/>
        <c:splitType val="cust"/>
        <c:custSplit>
          <c:secondPiePt val="1"/>
          <c:secondPiePt val="2"/>
          <c:secondPiePt val="3"/>
          <c:secondPiePt val="4"/>
          <c:secondPiePt val="5"/>
        </c:custSplit>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solidFill>
            <a:schemeClr val="tx1"/>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0</xdr:colOff>
      <xdr:row>214</xdr:row>
      <xdr:rowOff>44823</xdr:rowOff>
    </xdr:from>
    <xdr:ext cx="7234223"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𝑂𝑝𝑒𝑟𝑎𝑐𝑖𝑜𝑛𝑒𝑠</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𝐶𝑎𝑛𝑐𝑒𝑙𝑎𝑐𝑖𝑜𝑛𝑒𝑠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𝐶𝑎𝑛𝑐𝑒𝑙𝑎𝑐𝑖𝑜𝑛𝑒𝑠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num>
                          <m:den>
                            <m:r>
                              <a:rPr lang="es-MX" sz="1100" b="0" i="1">
                                <a:solidFill>
                                  <a:schemeClr val="tx1"/>
                                </a:solidFill>
                                <a:effectLst/>
                                <a:latin typeface="Cambria Math" panose="02040503050406030204" pitchFamily="18" charset="0"/>
                                <a:ea typeface="+mn-ea"/>
                                <a:cs typeface="+mn-cs"/>
                              </a:rPr>
                              <m:t>𝑂𝑝𝑒𝑟𝑎𝑐𝑖𝑜𝑛𝑒𝑠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𝑃𝑟𝑜𝑔𝑟𝑎𝑚𝑎𝑑𝑎𝑠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5703794"/>
              <a:ext cx="7234223"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 𝐼𝑛𝑑𝑖𝑐𝑒 𝑑𝑒 𝑂𝑝𝑒𝑟𝑎𝑐𝑖𝑜𝑛𝑒𝑠</a:t>
              </a:r>
              <a:r>
                <a:rPr lang="es-MX" sz="1100" i="0">
                  <a:latin typeface="Cambria Math" panose="02040503050406030204" pitchFamily="18" charset="0"/>
                </a:rPr>
                <a:t>=</a:t>
              </a:r>
              <a:r>
                <a:rPr lang="es-MX" sz="1100" b="0" i="0">
                  <a:latin typeface="Cambria Math" panose="02040503050406030204" pitchFamily="18" charset="0"/>
                </a:rPr>
                <a:t>100%−% 𝐶𝑎𝑛𝑐𝑒𝑙𝑎𝑐𝑖𝑜𝑛𝑒𝑠 𝐼𝑚𝑝𝑢𝑡𝑎𝑏𝑙𝑒𝑠=</a:t>
              </a:r>
              <a:r>
                <a:rPr lang="es-MX" sz="1100" i="0">
                  <a:latin typeface="Cambria Math" panose="02040503050406030204" pitchFamily="18" charset="0"/>
                </a:rPr>
                <a:t>1</a:t>
              </a:r>
              <a:r>
                <a:rPr lang="es-MX" sz="1100" b="0" i="0">
                  <a:latin typeface="Cambria Math" panose="02040503050406030204" pitchFamily="18" charset="0"/>
                </a:rPr>
                <a:t>00%−(</a:t>
              </a:r>
              <a:r>
                <a:rPr lang="es-MX" sz="1100" b="0" i="0">
                  <a:solidFill>
                    <a:schemeClr val="tx1"/>
                  </a:solidFill>
                  <a:effectLst/>
                  <a:latin typeface="+mn-lt"/>
                  <a:ea typeface="+mn-ea"/>
                  <a:cs typeface="+mn-cs"/>
                </a:rPr>
                <a:t>(𝐶𝑎𝑛𝑐𝑒𝑙𝑎𝑐𝑖𝑜𝑛𝑒𝑠 𝐼𝑚𝑝𝑢𝑡𝑎𝑏𝑙𝑒𝑠)/(𝑂𝑝𝑒𝑟𝑎𝑐𝑖𝑜𝑛𝑒𝑠 𝑃𝑟𝑜𝑔𝑟𝑎𝑚𝑎𝑑𝑎𝑠)</a:t>
              </a:r>
              <a:r>
                <a:rPr lang="es-MX" sz="1100" b="0" i="0">
                  <a:solidFill>
                    <a:schemeClr val="tx1"/>
                  </a:solidFill>
                  <a:effectLst/>
                  <a:latin typeface="Cambria Math" panose="02040503050406030204" pitchFamily="18" charset="0"/>
                  <a:ea typeface="+mn-ea"/>
                  <a:cs typeface="+mn-cs"/>
                </a:rPr>
                <a:t>)</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0</xdr:col>
      <xdr:colOff>980516</xdr:colOff>
      <xdr:row>13</xdr:row>
      <xdr:rowOff>90765</xdr:rowOff>
    </xdr:from>
    <xdr:ext cx="6448986" cy="3920940"/>
    <xdr:graphicFrame macro="">
      <xdr:nvGraphicFramePr>
        <xdr:cNvPr id="2" name="Gráfico 1">
          <a:extLst>
            <a:ext uri="{FF2B5EF4-FFF2-40B4-BE49-F238E27FC236}">
              <a16:creationId xmlns:a16="http://schemas.microsoft.com/office/drawing/2014/main" id="{EB6F1160-7412-449D-BCBA-BC1443C5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997323</xdr:colOff>
      <xdr:row>53</xdr:row>
      <xdr:rowOff>2</xdr:rowOff>
    </xdr:from>
    <xdr:ext cx="6454588" cy="3922058"/>
    <xdr:graphicFrame macro="">
      <xdr:nvGraphicFramePr>
        <xdr:cNvPr id="3" name="Gráfico 2">
          <a:extLst>
            <a:ext uri="{FF2B5EF4-FFF2-40B4-BE49-F238E27FC236}">
              <a16:creationId xmlns:a16="http://schemas.microsoft.com/office/drawing/2014/main" id="{FB25C9C1-7BC1-4F2C-8662-0840B8013A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18</xdr:col>
      <xdr:colOff>745191</xdr:colOff>
      <xdr:row>14</xdr:row>
      <xdr:rowOff>145683</xdr:rowOff>
    </xdr:from>
    <xdr:ext cx="5339602" cy="4235817"/>
    <xdr:graphicFrame macro="">
      <xdr:nvGraphicFramePr>
        <xdr:cNvPr id="4" name="Gráfico 3">
          <a:extLst>
            <a:ext uri="{FF2B5EF4-FFF2-40B4-BE49-F238E27FC236}">
              <a16:creationId xmlns:a16="http://schemas.microsoft.com/office/drawing/2014/main" id="{E3D944BE-673B-48DD-9B94-9E7A3FFF0A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19</xdr:col>
      <xdr:colOff>123264</xdr:colOff>
      <xdr:row>59</xdr:row>
      <xdr:rowOff>123266</xdr:rowOff>
    </xdr:from>
    <xdr:ext cx="5339602" cy="4235817"/>
    <xdr:graphicFrame macro="">
      <xdr:nvGraphicFramePr>
        <xdr:cNvPr id="5" name="Gráfico 4">
          <a:extLst>
            <a:ext uri="{FF2B5EF4-FFF2-40B4-BE49-F238E27FC236}">
              <a16:creationId xmlns:a16="http://schemas.microsoft.com/office/drawing/2014/main" id="{A0ED81C9-0A3C-4237-84AF-6FD07F327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19</xdr:col>
      <xdr:colOff>123264</xdr:colOff>
      <xdr:row>93</xdr:row>
      <xdr:rowOff>123266</xdr:rowOff>
    </xdr:from>
    <xdr:ext cx="5339602" cy="4235817"/>
    <xdr:graphicFrame macro="">
      <xdr:nvGraphicFramePr>
        <xdr:cNvPr id="6" name="Gráfico 5">
          <a:extLst>
            <a:ext uri="{FF2B5EF4-FFF2-40B4-BE49-F238E27FC236}">
              <a16:creationId xmlns:a16="http://schemas.microsoft.com/office/drawing/2014/main" id="{0F0D1BCA-E2C6-41E2-95A0-894DE4775C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19</xdr:col>
      <xdr:colOff>123264</xdr:colOff>
      <xdr:row>144</xdr:row>
      <xdr:rowOff>123266</xdr:rowOff>
    </xdr:from>
    <xdr:ext cx="5339602" cy="4235817"/>
    <xdr:graphicFrame macro="">
      <xdr:nvGraphicFramePr>
        <xdr:cNvPr id="7" name="Gráfico 6">
          <a:extLst>
            <a:ext uri="{FF2B5EF4-FFF2-40B4-BE49-F238E27FC236}">
              <a16:creationId xmlns:a16="http://schemas.microsoft.com/office/drawing/2014/main" id="{D290DDC4-C961-4F85-9D2C-F5BBB0F9D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19</xdr:col>
      <xdr:colOff>123264</xdr:colOff>
      <xdr:row>188</xdr:row>
      <xdr:rowOff>123266</xdr:rowOff>
    </xdr:from>
    <xdr:ext cx="5339602" cy="4235817"/>
    <xdr:graphicFrame macro="">
      <xdr:nvGraphicFramePr>
        <xdr:cNvPr id="8" name="Gráfico 7">
          <a:extLst>
            <a:ext uri="{FF2B5EF4-FFF2-40B4-BE49-F238E27FC236}">
              <a16:creationId xmlns:a16="http://schemas.microsoft.com/office/drawing/2014/main" id="{7BD3360B-8C66-4D1A-9677-067E6724D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19</xdr:col>
      <xdr:colOff>123264</xdr:colOff>
      <xdr:row>221</xdr:row>
      <xdr:rowOff>123266</xdr:rowOff>
    </xdr:from>
    <xdr:ext cx="5339602" cy="4235817"/>
    <xdr:graphicFrame macro="">
      <xdr:nvGraphicFramePr>
        <xdr:cNvPr id="9" name="Gráfico 8">
          <a:extLst>
            <a:ext uri="{FF2B5EF4-FFF2-40B4-BE49-F238E27FC236}">
              <a16:creationId xmlns:a16="http://schemas.microsoft.com/office/drawing/2014/main" id="{2459218D-EB93-46A7-B63C-833C94673D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677955</xdr:colOff>
      <xdr:row>14</xdr:row>
      <xdr:rowOff>79562</xdr:rowOff>
    </xdr:from>
    <xdr:to>
      <xdr:col>14</xdr:col>
      <xdr:colOff>459440</xdr:colOff>
      <xdr:row>35</xdr:row>
      <xdr:rowOff>145678</xdr:rowOff>
    </xdr:to>
    <xdr:graphicFrame macro="">
      <xdr:nvGraphicFramePr>
        <xdr:cNvPr id="2" name="Gráfico 1">
          <a:extLst>
            <a:ext uri="{FF2B5EF4-FFF2-40B4-BE49-F238E27FC236}">
              <a16:creationId xmlns:a16="http://schemas.microsoft.com/office/drawing/2014/main" id="{334A10FB-C1B3-4B8D-B8C2-72936DD65F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Escritorio/Compartida%20-%20David/Cancelaciones/Base%20Cancelacion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544.594212268516" createdVersion="6" refreshedVersion="6" minRefreshableVersion="3" recordCount="440" xr:uid="{D2ED317C-2242-4C17-B3FE-4E3E8FAE950D}">
  <cacheSource type="worksheet">
    <worksheetSource ref="S3:AH443" sheet="TD Detalle Causas" r:id="rId2"/>
  </cacheSource>
  <cacheFields count="16">
    <cacheField name="Aerolínea" numFmtId="0">
      <sharedItems count="22">
        <s v="Aeromar"/>
        <s v="Aeroméxico"/>
        <s v="Aeroméxico _x000a_Connect"/>
        <s v="Air Canada"/>
        <s v="Air France"/>
        <s v="Alitalia"/>
        <s v="American _x000a_Airlines"/>
        <s v="Delta Airlines"/>
        <s v="Hainan _x000a_Airlines"/>
        <s v="Iberia"/>
        <s v="Interjet"/>
        <s v="Jet Blue Air"/>
        <s v="K L M"/>
        <s v="Lanperu"/>
        <s v="Lufthansa"/>
        <s v="Magnicharters"/>
        <s v="Southwest _x000a_Airlines"/>
        <s v="TAM Linhas _x000a_Aereas"/>
        <s v="United _x000a_Airlines"/>
        <s v="Vivaaerobus"/>
        <s v="Volaris"/>
        <s v="Volaris _x000a_Costa Rica"/>
      </sharedItems>
    </cacheField>
    <cacheField name="Nacionalidad" numFmtId="0">
      <sharedItems count="6">
        <s v="Mexicanas"/>
        <s v="Canadienses"/>
        <s v="Europeas"/>
        <s v="Estadounidenses"/>
        <s v="Asiaticas"/>
        <s v="Centro y Sudamericanas"/>
      </sharedItems>
    </cacheField>
    <cacheField name="Imputable" numFmtId="0">
      <sharedItems count="2">
        <s v="No Imputable"/>
        <s v="Imputable"/>
      </sharedItems>
    </cacheField>
    <cacheField name="Causas" numFmtId="0">
      <sharedItems count="20">
        <s v="METEOROLOGIA"/>
        <s v="ACCIDENTE POR UN TERCERO"/>
        <s v="AEROCARES"/>
        <s v="APLICACIÓN DE CONTROL DE FLUJO "/>
        <s v="AUTORIDADES"/>
        <s v="EVENTO OCASIONAL"/>
        <s v="INCIDENTE POR UN TERCERO"/>
        <s v="INFRAESTRUCTURA AEROPORTUARIA"/>
        <s v="PASILLOS"/>
        <s v="REPERCUSIONES POR UN TERCERO"/>
        <s v="OPERACIONES AEROLINEA*"/>
        <s v="MANTENIMIENTO AERONAVES*"/>
        <s v="ACCIDENTE*"/>
        <s v="CARGA*"/>
        <s v="COMISARIATO*"/>
        <s v="INCIDENTE*"/>
        <s v="RAMPA AEROLINEA*"/>
        <s v="TRAFICO/DOCUMENTACION*"/>
        <s v="TRIPULACIONES*"/>
        <s v="REPERCUSIONES*"/>
      </sharedItems>
    </cacheField>
    <cacheField name="Ene" numFmtId="3">
      <sharedItems containsSemiMixedTypes="0" containsString="0" containsNumber="1" containsInteger="1" minValue="0" maxValue="466" count="14">
        <n v="0"/>
        <n v="466"/>
        <n v="3"/>
        <n v="34"/>
        <n v="4"/>
        <n v="2"/>
        <n v="42"/>
        <n v="284"/>
        <n v="20"/>
        <n v="6"/>
        <n v="64"/>
        <n v="9"/>
        <n v="138"/>
        <n v="114"/>
      </sharedItems>
    </cacheField>
    <cacheField name="Feb" numFmtId="3">
      <sharedItems containsSemiMixedTypes="0" containsString="0" containsNumber="1" containsInteger="1" minValue="0" maxValue="502" count="14">
        <n v="0"/>
        <n v="502"/>
        <n v="50"/>
        <n v="12"/>
        <n v="3"/>
        <n v="40"/>
        <n v="6"/>
        <n v="22"/>
        <n v="24"/>
        <n v="382"/>
        <n v="14"/>
        <n v="1"/>
        <n v="129"/>
        <n v="340"/>
      </sharedItems>
    </cacheField>
    <cacheField name="Mar" numFmtId="3">
      <sharedItems containsSemiMixedTypes="0" containsString="0" containsNumber="1" containsInteger="1" minValue="0" maxValue="432" count="17">
        <n v="0"/>
        <n v="432"/>
        <n v="6"/>
        <n v="1"/>
        <n v="258"/>
        <n v="31"/>
        <n v="4"/>
        <n v="65"/>
        <n v="3"/>
        <n v="12"/>
        <n v="2"/>
        <n v="274"/>
        <n v="27"/>
        <n v="19"/>
        <n v="5"/>
        <n v="215"/>
        <n v="282"/>
      </sharedItems>
    </cacheField>
    <cacheField name="Abr" numFmtId="3">
      <sharedItems containsSemiMixedTypes="0" containsString="0" containsNumber="1" containsInteger="1" minValue="0" maxValue="211" count="16">
        <n v="0"/>
        <n v="211"/>
        <n v="1"/>
        <n v="3"/>
        <n v="132"/>
        <n v="80"/>
        <n v="2"/>
        <n v="10"/>
        <n v="7"/>
        <n v="115"/>
        <n v="17"/>
        <n v="6"/>
        <n v="24"/>
        <n v="151"/>
        <n v="201"/>
        <n v="4"/>
      </sharedItems>
    </cacheField>
    <cacheField name="May" numFmtId="3">
      <sharedItems containsSemiMixedTypes="0" containsString="0" containsNumber="1" containsInteger="1" minValue="0" maxValue="213" count="15">
        <n v="0"/>
        <n v="201"/>
        <n v="2"/>
        <n v="3"/>
        <n v="18"/>
        <n v="10"/>
        <n v="1"/>
        <n v="7"/>
        <n v="16"/>
        <n v="12"/>
        <n v="123"/>
        <n v="29"/>
        <n v="106"/>
        <n v="213"/>
        <n v="36"/>
      </sharedItems>
    </cacheField>
    <cacheField name="Jun" numFmtId="3">
      <sharedItems containsSemiMixedTypes="0" containsString="0" containsNumber="1" containsInteger="1" minValue="0" maxValue="209" count="17">
        <n v="0"/>
        <n v="89"/>
        <n v="5"/>
        <n v="179"/>
        <n v="1"/>
        <n v="6"/>
        <n v="9"/>
        <n v="2"/>
        <n v="4"/>
        <n v="95"/>
        <n v="13"/>
        <n v="209"/>
        <n v="21"/>
        <n v="28"/>
        <n v="121"/>
        <n v="3"/>
        <n v="171"/>
      </sharedItems>
    </cacheField>
    <cacheField name="Jul" numFmtId="3">
      <sharedItems containsSemiMixedTypes="0" containsString="0" containsNumber="1" containsInteger="1" minValue="0" maxValue="296" count="10">
        <n v="0"/>
        <n v="22"/>
        <n v="2"/>
        <n v="3"/>
        <n v="296"/>
        <n v="1"/>
        <n v="68"/>
        <n v="24"/>
        <n v="9"/>
        <n v="104"/>
      </sharedItems>
    </cacheField>
    <cacheField name="Ago" numFmtId="3">
      <sharedItems containsSemiMixedTypes="0" containsString="0" containsNumber="1" containsInteger="1" minValue="0" maxValue="288" count="12">
        <n v="0"/>
        <n v="19"/>
        <n v="33"/>
        <n v="5"/>
        <n v="110"/>
        <n v="2"/>
        <n v="1"/>
        <n v="288"/>
        <n v="50"/>
        <n v="6"/>
        <n v="88"/>
        <n v="52"/>
      </sharedItems>
    </cacheField>
    <cacheField name="Sep" numFmtId="3">
      <sharedItems containsSemiMixedTypes="0" containsString="0" containsNumber="1" containsInteger="1" minValue="0" maxValue="274" count="16">
        <n v="0"/>
        <n v="31"/>
        <n v="6"/>
        <n v="26"/>
        <n v="10"/>
        <n v="1"/>
        <n v="16"/>
        <n v="4"/>
        <n v="3"/>
        <n v="5"/>
        <n v="235"/>
        <n v="12"/>
        <n v="114"/>
        <n v="2"/>
        <n v="274"/>
        <n v="28"/>
      </sharedItems>
    </cacheField>
    <cacheField name="Oct" numFmtId="3">
      <sharedItems containsSemiMixedTypes="0" containsString="0" containsNumber="1" containsInteger="1" minValue="0" maxValue="337" count="13">
        <n v="0"/>
        <n v="22"/>
        <n v="37"/>
        <n v="1"/>
        <n v="44"/>
        <n v="2"/>
        <n v="14"/>
        <n v="4"/>
        <n v="12"/>
        <n v="274"/>
        <n v="81"/>
        <n v="337"/>
        <n v="77"/>
      </sharedItems>
    </cacheField>
    <cacheField name="Nov" numFmtId="3">
      <sharedItems containsSemiMixedTypes="0" containsString="0" containsNumber="1" containsInteger="1" minValue="0" maxValue="494" count="15">
        <n v="0"/>
        <n v="3"/>
        <n v="26"/>
        <n v="169"/>
        <n v="1"/>
        <n v="78"/>
        <n v="4"/>
        <n v="15"/>
        <n v="6"/>
        <n v="67"/>
        <n v="375"/>
        <n v="2"/>
        <n v="8"/>
        <n v="325"/>
        <n v="494"/>
      </sharedItems>
    </cacheField>
    <cacheField name="Dic" numFmtId="3">
      <sharedItems containsSemiMixedTypes="0" containsString="0" containsNumber="1" containsInteger="1" minValue="0" maxValue="396" count="15">
        <n v="0"/>
        <n v="33"/>
        <n v="83"/>
        <n v="4"/>
        <n v="41"/>
        <n v="15"/>
        <n v="6"/>
        <n v="2"/>
        <n v="13"/>
        <n v="52"/>
        <n v="396"/>
        <n v="23"/>
        <n v="1"/>
        <n v="79"/>
        <n v="31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0">
  <r>
    <x v="0"/>
    <x v="0"/>
    <x v="0"/>
    <x v="0"/>
    <x v="0"/>
    <x v="0"/>
    <x v="0"/>
    <x v="0"/>
    <x v="0"/>
    <x v="0"/>
    <x v="0"/>
    <x v="0"/>
    <x v="0"/>
    <x v="0"/>
    <x v="0"/>
    <x v="0"/>
  </r>
  <r>
    <x v="0"/>
    <x v="0"/>
    <x v="0"/>
    <x v="1"/>
    <x v="0"/>
    <x v="0"/>
    <x v="0"/>
    <x v="0"/>
    <x v="0"/>
    <x v="0"/>
    <x v="0"/>
    <x v="0"/>
    <x v="0"/>
    <x v="0"/>
    <x v="0"/>
    <x v="0"/>
  </r>
  <r>
    <x v="0"/>
    <x v="0"/>
    <x v="0"/>
    <x v="2"/>
    <x v="0"/>
    <x v="0"/>
    <x v="0"/>
    <x v="0"/>
    <x v="0"/>
    <x v="0"/>
    <x v="0"/>
    <x v="0"/>
    <x v="0"/>
    <x v="0"/>
    <x v="0"/>
    <x v="0"/>
  </r>
  <r>
    <x v="0"/>
    <x v="0"/>
    <x v="0"/>
    <x v="3"/>
    <x v="0"/>
    <x v="0"/>
    <x v="0"/>
    <x v="0"/>
    <x v="0"/>
    <x v="0"/>
    <x v="0"/>
    <x v="0"/>
    <x v="0"/>
    <x v="0"/>
    <x v="0"/>
    <x v="0"/>
  </r>
  <r>
    <x v="0"/>
    <x v="0"/>
    <x v="0"/>
    <x v="4"/>
    <x v="0"/>
    <x v="0"/>
    <x v="0"/>
    <x v="0"/>
    <x v="0"/>
    <x v="0"/>
    <x v="0"/>
    <x v="0"/>
    <x v="0"/>
    <x v="0"/>
    <x v="0"/>
    <x v="0"/>
  </r>
  <r>
    <x v="0"/>
    <x v="0"/>
    <x v="0"/>
    <x v="5"/>
    <x v="0"/>
    <x v="0"/>
    <x v="0"/>
    <x v="0"/>
    <x v="0"/>
    <x v="0"/>
    <x v="0"/>
    <x v="0"/>
    <x v="0"/>
    <x v="0"/>
    <x v="1"/>
    <x v="0"/>
  </r>
  <r>
    <x v="0"/>
    <x v="0"/>
    <x v="0"/>
    <x v="6"/>
    <x v="0"/>
    <x v="0"/>
    <x v="0"/>
    <x v="0"/>
    <x v="0"/>
    <x v="0"/>
    <x v="0"/>
    <x v="0"/>
    <x v="0"/>
    <x v="0"/>
    <x v="0"/>
    <x v="0"/>
  </r>
  <r>
    <x v="0"/>
    <x v="0"/>
    <x v="0"/>
    <x v="7"/>
    <x v="0"/>
    <x v="0"/>
    <x v="0"/>
    <x v="0"/>
    <x v="0"/>
    <x v="0"/>
    <x v="0"/>
    <x v="0"/>
    <x v="0"/>
    <x v="0"/>
    <x v="0"/>
    <x v="0"/>
  </r>
  <r>
    <x v="0"/>
    <x v="0"/>
    <x v="0"/>
    <x v="8"/>
    <x v="0"/>
    <x v="0"/>
    <x v="0"/>
    <x v="0"/>
    <x v="0"/>
    <x v="0"/>
    <x v="0"/>
    <x v="0"/>
    <x v="0"/>
    <x v="0"/>
    <x v="0"/>
    <x v="0"/>
  </r>
  <r>
    <x v="0"/>
    <x v="0"/>
    <x v="0"/>
    <x v="9"/>
    <x v="0"/>
    <x v="0"/>
    <x v="0"/>
    <x v="0"/>
    <x v="0"/>
    <x v="0"/>
    <x v="0"/>
    <x v="0"/>
    <x v="0"/>
    <x v="0"/>
    <x v="0"/>
    <x v="0"/>
  </r>
  <r>
    <x v="0"/>
    <x v="0"/>
    <x v="1"/>
    <x v="10"/>
    <x v="1"/>
    <x v="1"/>
    <x v="1"/>
    <x v="1"/>
    <x v="1"/>
    <x v="1"/>
    <x v="1"/>
    <x v="1"/>
    <x v="1"/>
    <x v="1"/>
    <x v="2"/>
    <x v="1"/>
  </r>
  <r>
    <x v="0"/>
    <x v="0"/>
    <x v="1"/>
    <x v="11"/>
    <x v="0"/>
    <x v="0"/>
    <x v="0"/>
    <x v="2"/>
    <x v="0"/>
    <x v="0"/>
    <x v="0"/>
    <x v="0"/>
    <x v="0"/>
    <x v="0"/>
    <x v="0"/>
    <x v="0"/>
  </r>
  <r>
    <x v="0"/>
    <x v="0"/>
    <x v="1"/>
    <x v="12"/>
    <x v="0"/>
    <x v="0"/>
    <x v="0"/>
    <x v="0"/>
    <x v="0"/>
    <x v="0"/>
    <x v="0"/>
    <x v="0"/>
    <x v="0"/>
    <x v="0"/>
    <x v="0"/>
    <x v="0"/>
  </r>
  <r>
    <x v="0"/>
    <x v="0"/>
    <x v="1"/>
    <x v="13"/>
    <x v="0"/>
    <x v="0"/>
    <x v="0"/>
    <x v="0"/>
    <x v="0"/>
    <x v="0"/>
    <x v="0"/>
    <x v="0"/>
    <x v="0"/>
    <x v="0"/>
    <x v="0"/>
    <x v="0"/>
  </r>
  <r>
    <x v="0"/>
    <x v="0"/>
    <x v="1"/>
    <x v="14"/>
    <x v="0"/>
    <x v="0"/>
    <x v="0"/>
    <x v="0"/>
    <x v="0"/>
    <x v="0"/>
    <x v="0"/>
    <x v="0"/>
    <x v="0"/>
    <x v="0"/>
    <x v="0"/>
    <x v="0"/>
  </r>
  <r>
    <x v="0"/>
    <x v="0"/>
    <x v="1"/>
    <x v="15"/>
    <x v="0"/>
    <x v="0"/>
    <x v="0"/>
    <x v="0"/>
    <x v="0"/>
    <x v="0"/>
    <x v="0"/>
    <x v="0"/>
    <x v="0"/>
    <x v="0"/>
    <x v="0"/>
    <x v="0"/>
  </r>
  <r>
    <x v="0"/>
    <x v="0"/>
    <x v="1"/>
    <x v="16"/>
    <x v="0"/>
    <x v="0"/>
    <x v="0"/>
    <x v="0"/>
    <x v="0"/>
    <x v="0"/>
    <x v="0"/>
    <x v="0"/>
    <x v="0"/>
    <x v="0"/>
    <x v="0"/>
    <x v="0"/>
  </r>
  <r>
    <x v="0"/>
    <x v="0"/>
    <x v="1"/>
    <x v="17"/>
    <x v="0"/>
    <x v="0"/>
    <x v="0"/>
    <x v="0"/>
    <x v="0"/>
    <x v="0"/>
    <x v="0"/>
    <x v="0"/>
    <x v="0"/>
    <x v="0"/>
    <x v="0"/>
    <x v="0"/>
  </r>
  <r>
    <x v="0"/>
    <x v="0"/>
    <x v="1"/>
    <x v="18"/>
    <x v="0"/>
    <x v="0"/>
    <x v="0"/>
    <x v="0"/>
    <x v="0"/>
    <x v="0"/>
    <x v="0"/>
    <x v="0"/>
    <x v="0"/>
    <x v="0"/>
    <x v="0"/>
    <x v="0"/>
  </r>
  <r>
    <x v="0"/>
    <x v="0"/>
    <x v="1"/>
    <x v="19"/>
    <x v="0"/>
    <x v="0"/>
    <x v="0"/>
    <x v="0"/>
    <x v="0"/>
    <x v="0"/>
    <x v="0"/>
    <x v="0"/>
    <x v="0"/>
    <x v="0"/>
    <x v="0"/>
    <x v="0"/>
  </r>
  <r>
    <x v="1"/>
    <x v="0"/>
    <x v="0"/>
    <x v="0"/>
    <x v="2"/>
    <x v="0"/>
    <x v="2"/>
    <x v="3"/>
    <x v="2"/>
    <x v="2"/>
    <x v="0"/>
    <x v="0"/>
    <x v="0"/>
    <x v="2"/>
    <x v="0"/>
    <x v="2"/>
  </r>
  <r>
    <x v="1"/>
    <x v="0"/>
    <x v="0"/>
    <x v="1"/>
    <x v="0"/>
    <x v="0"/>
    <x v="0"/>
    <x v="0"/>
    <x v="0"/>
    <x v="0"/>
    <x v="0"/>
    <x v="0"/>
    <x v="0"/>
    <x v="0"/>
    <x v="0"/>
    <x v="0"/>
  </r>
  <r>
    <x v="1"/>
    <x v="0"/>
    <x v="0"/>
    <x v="2"/>
    <x v="0"/>
    <x v="0"/>
    <x v="0"/>
    <x v="0"/>
    <x v="0"/>
    <x v="0"/>
    <x v="0"/>
    <x v="0"/>
    <x v="0"/>
    <x v="0"/>
    <x v="0"/>
    <x v="0"/>
  </r>
  <r>
    <x v="1"/>
    <x v="0"/>
    <x v="0"/>
    <x v="3"/>
    <x v="0"/>
    <x v="0"/>
    <x v="0"/>
    <x v="0"/>
    <x v="0"/>
    <x v="0"/>
    <x v="0"/>
    <x v="0"/>
    <x v="0"/>
    <x v="0"/>
    <x v="0"/>
    <x v="0"/>
  </r>
  <r>
    <x v="1"/>
    <x v="0"/>
    <x v="0"/>
    <x v="4"/>
    <x v="0"/>
    <x v="0"/>
    <x v="0"/>
    <x v="0"/>
    <x v="0"/>
    <x v="0"/>
    <x v="0"/>
    <x v="0"/>
    <x v="0"/>
    <x v="0"/>
    <x v="0"/>
    <x v="0"/>
  </r>
  <r>
    <x v="1"/>
    <x v="0"/>
    <x v="0"/>
    <x v="5"/>
    <x v="0"/>
    <x v="0"/>
    <x v="3"/>
    <x v="0"/>
    <x v="0"/>
    <x v="0"/>
    <x v="2"/>
    <x v="0"/>
    <x v="2"/>
    <x v="0"/>
    <x v="0"/>
    <x v="0"/>
  </r>
  <r>
    <x v="1"/>
    <x v="0"/>
    <x v="0"/>
    <x v="6"/>
    <x v="0"/>
    <x v="0"/>
    <x v="0"/>
    <x v="0"/>
    <x v="0"/>
    <x v="0"/>
    <x v="0"/>
    <x v="0"/>
    <x v="0"/>
    <x v="0"/>
    <x v="0"/>
    <x v="0"/>
  </r>
  <r>
    <x v="1"/>
    <x v="0"/>
    <x v="0"/>
    <x v="7"/>
    <x v="0"/>
    <x v="0"/>
    <x v="0"/>
    <x v="0"/>
    <x v="3"/>
    <x v="0"/>
    <x v="0"/>
    <x v="0"/>
    <x v="0"/>
    <x v="3"/>
    <x v="0"/>
    <x v="0"/>
  </r>
  <r>
    <x v="1"/>
    <x v="0"/>
    <x v="0"/>
    <x v="8"/>
    <x v="0"/>
    <x v="0"/>
    <x v="0"/>
    <x v="0"/>
    <x v="0"/>
    <x v="0"/>
    <x v="0"/>
    <x v="0"/>
    <x v="0"/>
    <x v="0"/>
    <x v="0"/>
    <x v="0"/>
  </r>
  <r>
    <x v="1"/>
    <x v="0"/>
    <x v="0"/>
    <x v="9"/>
    <x v="0"/>
    <x v="0"/>
    <x v="0"/>
    <x v="0"/>
    <x v="0"/>
    <x v="0"/>
    <x v="0"/>
    <x v="0"/>
    <x v="0"/>
    <x v="0"/>
    <x v="0"/>
    <x v="0"/>
  </r>
  <r>
    <x v="1"/>
    <x v="0"/>
    <x v="1"/>
    <x v="10"/>
    <x v="3"/>
    <x v="2"/>
    <x v="4"/>
    <x v="4"/>
    <x v="4"/>
    <x v="3"/>
    <x v="0"/>
    <x v="2"/>
    <x v="3"/>
    <x v="4"/>
    <x v="3"/>
    <x v="3"/>
  </r>
  <r>
    <x v="1"/>
    <x v="0"/>
    <x v="1"/>
    <x v="11"/>
    <x v="0"/>
    <x v="3"/>
    <x v="5"/>
    <x v="0"/>
    <x v="5"/>
    <x v="4"/>
    <x v="0"/>
    <x v="3"/>
    <x v="4"/>
    <x v="5"/>
    <x v="1"/>
    <x v="3"/>
  </r>
  <r>
    <x v="1"/>
    <x v="0"/>
    <x v="1"/>
    <x v="12"/>
    <x v="0"/>
    <x v="0"/>
    <x v="0"/>
    <x v="0"/>
    <x v="0"/>
    <x v="0"/>
    <x v="0"/>
    <x v="0"/>
    <x v="0"/>
    <x v="0"/>
    <x v="0"/>
    <x v="0"/>
  </r>
  <r>
    <x v="1"/>
    <x v="0"/>
    <x v="1"/>
    <x v="13"/>
    <x v="0"/>
    <x v="0"/>
    <x v="0"/>
    <x v="0"/>
    <x v="0"/>
    <x v="0"/>
    <x v="0"/>
    <x v="0"/>
    <x v="0"/>
    <x v="0"/>
    <x v="0"/>
    <x v="0"/>
  </r>
  <r>
    <x v="1"/>
    <x v="0"/>
    <x v="1"/>
    <x v="14"/>
    <x v="0"/>
    <x v="0"/>
    <x v="0"/>
    <x v="0"/>
    <x v="0"/>
    <x v="0"/>
    <x v="0"/>
    <x v="0"/>
    <x v="0"/>
    <x v="0"/>
    <x v="0"/>
    <x v="0"/>
  </r>
  <r>
    <x v="1"/>
    <x v="0"/>
    <x v="1"/>
    <x v="15"/>
    <x v="0"/>
    <x v="0"/>
    <x v="0"/>
    <x v="0"/>
    <x v="0"/>
    <x v="0"/>
    <x v="0"/>
    <x v="0"/>
    <x v="0"/>
    <x v="0"/>
    <x v="0"/>
    <x v="0"/>
  </r>
  <r>
    <x v="1"/>
    <x v="0"/>
    <x v="1"/>
    <x v="16"/>
    <x v="0"/>
    <x v="0"/>
    <x v="0"/>
    <x v="0"/>
    <x v="0"/>
    <x v="0"/>
    <x v="0"/>
    <x v="0"/>
    <x v="0"/>
    <x v="0"/>
    <x v="0"/>
    <x v="0"/>
  </r>
  <r>
    <x v="1"/>
    <x v="0"/>
    <x v="1"/>
    <x v="17"/>
    <x v="0"/>
    <x v="0"/>
    <x v="0"/>
    <x v="0"/>
    <x v="0"/>
    <x v="0"/>
    <x v="0"/>
    <x v="0"/>
    <x v="0"/>
    <x v="0"/>
    <x v="0"/>
    <x v="0"/>
  </r>
  <r>
    <x v="1"/>
    <x v="0"/>
    <x v="1"/>
    <x v="18"/>
    <x v="2"/>
    <x v="0"/>
    <x v="0"/>
    <x v="0"/>
    <x v="0"/>
    <x v="0"/>
    <x v="0"/>
    <x v="0"/>
    <x v="0"/>
    <x v="0"/>
    <x v="4"/>
    <x v="0"/>
  </r>
  <r>
    <x v="1"/>
    <x v="0"/>
    <x v="1"/>
    <x v="19"/>
    <x v="0"/>
    <x v="0"/>
    <x v="0"/>
    <x v="0"/>
    <x v="0"/>
    <x v="0"/>
    <x v="0"/>
    <x v="0"/>
    <x v="0"/>
    <x v="0"/>
    <x v="0"/>
    <x v="0"/>
  </r>
  <r>
    <x v="2"/>
    <x v="0"/>
    <x v="0"/>
    <x v="0"/>
    <x v="4"/>
    <x v="4"/>
    <x v="3"/>
    <x v="0"/>
    <x v="2"/>
    <x v="0"/>
    <x v="0"/>
    <x v="0"/>
    <x v="0"/>
    <x v="6"/>
    <x v="0"/>
    <x v="4"/>
  </r>
  <r>
    <x v="2"/>
    <x v="0"/>
    <x v="0"/>
    <x v="1"/>
    <x v="0"/>
    <x v="0"/>
    <x v="0"/>
    <x v="0"/>
    <x v="0"/>
    <x v="0"/>
    <x v="0"/>
    <x v="0"/>
    <x v="0"/>
    <x v="0"/>
    <x v="0"/>
    <x v="0"/>
  </r>
  <r>
    <x v="2"/>
    <x v="0"/>
    <x v="0"/>
    <x v="2"/>
    <x v="0"/>
    <x v="0"/>
    <x v="0"/>
    <x v="0"/>
    <x v="0"/>
    <x v="0"/>
    <x v="0"/>
    <x v="0"/>
    <x v="0"/>
    <x v="0"/>
    <x v="0"/>
    <x v="0"/>
  </r>
  <r>
    <x v="2"/>
    <x v="0"/>
    <x v="0"/>
    <x v="3"/>
    <x v="0"/>
    <x v="0"/>
    <x v="0"/>
    <x v="0"/>
    <x v="0"/>
    <x v="0"/>
    <x v="0"/>
    <x v="0"/>
    <x v="0"/>
    <x v="0"/>
    <x v="0"/>
    <x v="0"/>
  </r>
  <r>
    <x v="2"/>
    <x v="0"/>
    <x v="0"/>
    <x v="4"/>
    <x v="0"/>
    <x v="0"/>
    <x v="0"/>
    <x v="0"/>
    <x v="0"/>
    <x v="0"/>
    <x v="0"/>
    <x v="0"/>
    <x v="0"/>
    <x v="0"/>
    <x v="0"/>
    <x v="0"/>
  </r>
  <r>
    <x v="2"/>
    <x v="0"/>
    <x v="0"/>
    <x v="5"/>
    <x v="0"/>
    <x v="0"/>
    <x v="6"/>
    <x v="0"/>
    <x v="0"/>
    <x v="5"/>
    <x v="3"/>
    <x v="0"/>
    <x v="0"/>
    <x v="0"/>
    <x v="0"/>
    <x v="0"/>
  </r>
  <r>
    <x v="2"/>
    <x v="0"/>
    <x v="0"/>
    <x v="6"/>
    <x v="0"/>
    <x v="0"/>
    <x v="0"/>
    <x v="0"/>
    <x v="0"/>
    <x v="0"/>
    <x v="0"/>
    <x v="0"/>
    <x v="0"/>
    <x v="0"/>
    <x v="0"/>
    <x v="0"/>
  </r>
  <r>
    <x v="2"/>
    <x v="0"/>
    <x v="0"/>
    <x v="7"/>
    <x v="0"/>
    <x v="0"/>
    <x v="0"/>
    <x v="0"/>
    <x v="6"/>
    <x v="0"/>
    <x v="0"/>
    <x v="0"/>
    <x v="5"/>
    <x v="0"/>
    <x v="0"/>
    <x v="0"/>
  </r>
  <r>
    <x v="2"/>
    <x v="0"/>
    <x v="0"/>
    <x v="8"/>
    <x v="0"/>
    <x v="0"/>
    <x v="0"/>
    <x v="0"/>
    <x v="0"/>
    <x v="0"/>
    <x v="0"/>
    <x v="0"/>
    <x v="0"/>
    <x v="0"/>
    <x v="0"/>
    <x v="0"/>
  </r>
  <r>
    <x v="2"/>
    <x v="0"/>
    <x v="0"/>
    <x v="9"/>
    <x v="0"/>
    <x v="0"/>
    <x v="0"/>
    <x v="0"/>
    <x v="0"/>
    <x v="0"/>
    <x v="0"/>
    <x v="0"/>
    <x v="0"/>
    <x v="0"/>
    <x v="0"/>
    <x v="0"/>
  </r>
  <r>
    <x v="2"/>
    <x v="0"/>
    <x v="1"/>
    <x v="10"/>
    <x v="5"/>
    <x v="5"/>
    <x v="7"/>
    <x v="5"/>
    <x v="7"/>
    <x v="6"/>
    <x v="0"/>
    <x v="4"/>
    <x v="6"/>
    <x v="0"/>
    <x v="5"/>
    <x v="5"/>
  </r>
  <r>
    <x v="2"/>
    <x v="0"/>
    <x v="1"/>
    <x v="11"/>
    <x v="0"/>
    <x v="0"/>
    <x v="8"/>
    <x v="6"/>
    <x v="2"/>
    <x v="7"/>
    <x v="0"/>
    <x v="0"/>
    <x v="5"/>
    <x v="0"/>
    <x v="4"/>
    <x v="6"/>
  </r>
  <r>
    <x v="2"/>
    <x v="0"/>
    <x v="1"/>
    <x v="12"/>
    <x v="0"/>
    <x v="0"/>
    <x v="0"/>
    <x v="0"/>
    <x v="0"/>
    <x v="0"/>
    <x v="0"/>
    <x v="0"/>
    <x v="0"/>
    <x v="0"/>
    <x v="0"/>
    <x v="0"/>
  </r>
  <r>
    <x v="2"/>
    <x v="0"/>
    <x v="1"/>
    <x v="13"/>
    <x v="0"/>
    <x v="0"/>
    <x v="0"/>
    <x v="0"/>
    <x v="0"/>
    <x v="0"/>
    <x v="0"/>
    <x v="0"/>
    <x v="0"/>
    <x v="0"/>
    <x v="0"/>
    <x v="0"/>
  </r>
  <r>
    <x v="2"/>
    <x v="0"/>
    <x v="1"/>
    <x v="14"/>
    <x v="0"/>
    <x v="0"/>
    <x v="0"/>
    <x v="0"/>
    <x v="0"/>
    <x v="0"/>
    <x v="0"/>
    <x v="0"/>
    <x v="0"/>
    <x v="0"/>
    <x v="0"/>
    <x v="0"/>
  </r>
  <r>
    <x v="2"/>
    <x v="0"/>
    <x v="1"/>
    <x v="15"/>
    <x v="0"/>
    <x v="0"/>
    <x v="0"/>
    <x v="0"/>
    <x v="0"/>
    <x v="0"/>
    <x v="0"/>
    <x v="0"/>
    <x v="0"/>
    <x v="0"/>
    <x v="0"/>
    <x v="0"/>
  </r>
  <r>
    <x v="2"/>
    <x v="0"/>
    <x v="1"/>
    <x v="16"/>
    <x v="0"/>
    <x v="0"/>
    <x v="0"/>
    <x v="0"/>
    <x v="0"/>
    <x v="0"/>
    <x v="0"/>
    <x v="0"/>
    <x v="0"/>
    <x v="0"/>
    <x v="0"/>
    <x v="0"/>
  </r>
  <r>
    <x v="2"/>
    <x v="0"/>
    <x v="1"/>
    <x v="17"/>
    <x v="0"/>
    <x v="0"/>
    <x v="0"/>
    <x v="0"/>
    <x v="0"/>
    <x v="0"/>
    <x v="0"/>
    <x v="0"/>
    <x v="0"/>
    <x v="0"/>
    <x v="0"/>
    <x v="0"/>
  </r>
  <r>
    <x v="2"/>
    <x v="0"/>
    <x v="1"/>
    <x v="18"/>
    <x v="6"/>
    <x v="0"/>
    <x v="0"/>
    <x v="0"/>
    <x v="0"/>
    <x v="0"/>
    <x v="0"/>
    <x v="0"/>
    <x v="0"/>
    <x v="0"/>
    <x v="0"/>
    <x v="0"/>
  </r>
  <r>
    <x v="2"/>
    <x v="0"/>
    <x v="1"/>
    <x v="19"/>
    <x v="0"/>
    <x v="0"/>
    <x v="0"/>
    <x v="0"/>
    <x v="0"/>
    <x v="0"/>
    <x v="0"/>
    <x v="0"/>
    <x v="0"/>
    <x v="0"/>
    <x v="0"/>
    <x v="0"/>
  </r>
  <r>
    <x v="3"/>
    <x v="1"/>
    <x v="0"/>
    <x v="0"/>
    <x v="0"/>
    <x v="0"/>
    <x v="0"/>
    <x v="0"/>
    <x v="0"/>
    <x v="0"/>
    <x v="0"/>
    <x v="0"/>
    <x v="0"/>
    <x v="0"/>
    <x v="0"/>
    <x v="0"/>
  </r>
  <r>
    <x v="3"/>
    <x v="1"/>
    <x v="0"/>
    <x v="1"/>
    <x v="0"/>
    <x v="0"/>
    <x v="0"/>
    <x v="0"/>
    <x v="0"/>
    <x v="0"/>
    <x v="0"/>
    <x v="0"/>
    <x v="0"/>
    <x v="0"/>
    <x v="0"/>
    <x v="0"/>
  </r>
  <r>
    <x v="3"/>
    <x v="1"/>
    <x v="0"/>
    <x v="2"/>
    <x v="0"/>
    <x v="0"/>
    <x v="0"/>
    <x v="0"/>
    <x v="0"/>
    <x v="0"/>
    <x v="0"/>
    <x v="0"/>
    <x v="0"/>
    <x v="0"/>
    <x v="0"/>
    <x v="0"/>
  </r>
  <r>
    <x v="3"/>
    <x v="1"/>
    <x v="0"/>
    <x v="3"/>
    <x v="0"/>
    <x v="0"/>
    <x v="0"/>
    <x v="0"/>
    <x v="0"/>
    <x v="0"/>
    <x v="0"/>
    <x v="0"/>
    <x v="0"/>
    <x v="0"/>
    <x v="0"/>
    <x v="0"/>
  </r>
  <r>
    <x v="3"/>
    <x v="1"/>
    <x v="0"/>
    <x v="4"/>
    <x v="0"/>
    <x v="0"/>
    <x v="0"/>
    <x v="0"/>
    <x v="0"/>
    <x v="0"/>
    <x v="0"/>
    <x v="0"/>
    <x v="0"/>
    <x v="0"/>
    <x v="0"/>
    <x v="0"/>
  </r>
  <r>
    <x v="3"/>
    <x v="1"/>
    <x v="0"/>
    <x v="5"/>
    <x v="0"/>
    <x v="0"/>
    <x v="0"/>
    <x v="0"/>
    <x v="0"/>
    <x v="0"/>
    <x v="0"/>
    <x v="0"/>
    <x v="0"/>
    <x v="0"/>
    <x v="0"/>
    <x v="0"/>
  </r>
  <r>
    <x v="3"/>
    <x v="1"/>
    <x v="0"/>
    <x v="6"/>
    <x v="0"/>
    <x v="0"/>
    <x v="0"/>
    <x v="0"/>
    <x v="0"/>
    <x v="0"/>
    <x v="0"/>
    <x v="0"/>
    <x v="0"/>
    <x v="0"/>
    <x v="0"/>
    <x v="0"/>
  </r>
  <r>
    <x v="3"/>
    <x v="1"/>
    <x v="0"/>
    <x v="7"/>
    <x v="0"/>
    <x v="0"/>
    <x v="0"/>
    <x v="0"/>
    <x v="0"/>
    <x v="0"/>
    <x v="0"/>
    <x v="0"/>
    <x v="0"/>
    <x v="0"/>
    <x v="0"/>
    <x v="0"/>
  </r>
  <r>
    <x v="3"/>
    <x v="1"/>
    <x v="0"/>
    <x v="8"/>
    <x v="0"/>
    <x v="0"/>
    <x v="0"/>
    <x v="0"/>
    <x v="0"/>
    <x v="0"/>
    <x v="0"/>
    <x v="0"/>
    <x v="0"/>
    <x v="0"/>
    <x v="0"/>
    <x v="0"/>
  </r>
  <r>
    <x v="3"/>
    <x v="1"/>
    <x v="0"/>
    <x v="9"/>
    <x v="0"/>
    <x v="0"/>
    <x v="0"/>
    <x v="0"/>
    <x v="0"/>
    <x v="0"/>
    <x v="0"/>
    <x v="0"/>
    <x v="0"/>
    <x v="0"/>
    <x v="0"/>
    <x v="0"/>
  </r>
  <r>
    <x v="3"/>
    <x v="1"/>
    <x v="1"/>
    <x v="10"/>
    <x v="0"/>
    <x v="0"/>
    <x v="0"/>
    <x v="0"/>
    <x v="0"/>
    <x v="0"/>
    <x v="0"/>
    <x v="0"/>
    <x v="0"/>
    <x v="7"/>
    <x v="2"/>
    <x v="0"/>
  </r>
  <r>
    <x v="3"/>
    <x v="1"/>
    <x v="1"/>
    <x v="11"/>
    <x v="0"/>
    <x v="0"/>
    <x v="0"/>
    <x v="0"/>
    <x v="0"/>
    <x v="0"/>
    <x v="0"/>
    <x v="0"/>
    <x v="0"/>
    <x v="0"/>
    <x v="0"/>
    <x v="0"/>
  </r>
  <r>
    <x v="3"/>
    <x v="1"/>
    <x v="1"/>
    <x v="12"/>
    <x v="0"/>
    <x v="0"/>
    <x v="0"/>
    <x v="0"/>
    <x v="0"/>
    <x v="0"/>
    <x v="0"/>
    <x v="0"/>
    <x v="0"/>
    <x v="0"/>
    <x v="0"/>
    <x v="0"/>
  </r>
  <r>
    <x v="3"/>
    <x v="1"/>
    <x v="1"/>
    <x v="13"/>
    <x v="0"/>
    <x v="0"/>
    <x v="0"/>
    <x v="0"/>
    <x v="0"/>
    <x v="0"/>
    <x v="0"/>
    <x v="0"/>
    <x v="0"/>
    <x v="0"/>
    <x v="0"/>
    <x v="0"/>
  </r>
  <r>
    <x v="3"/>
    <x v="1"/>
    <x v="1"/>
    <x v="14"/>
    <x v="0"/>
    <x v="0"/>
    <x v="0"/>
    <x v="0"/>
    <x v="0"/>
    <x v="0"/>
    <x v="0"/>
    <x v="0"/>
    <x v="0"/>
    <x v="0"/>
    <x v="0"/>
    <x v="0"/>
  </r>
  <r>
    <x v="3"/>
    <x v="1"/>
    <x v="1"/>
    <x v="15"/>
    <x v="0"/>
    <x v="0"/>
    <x v="0"/>
    <x v="0"/>
    <x v="0"/>
    <x v="0"/>
    <x v="0"/>
    <x v="0"/>
    <x v="0"/>
    <x v="0"/>
    <x v="0"/>
    <x v="0"/>
  </r>
  <r>
    <x v="3"/>
    <x v="1"/>
    <x v="1"/>
    <x v="16"/>
    <x v="0"/>
    <x v="0"/>
    <x v="0"/>
    <x v="0"/>
    <x v="0"/>
    <x v="0"/>
    <x v="0"/>
    <x v="0"/>
    <x v="0"/>
    <x v="0"/>
    <x v="0"/>
    <x v="0"/>
  </r>
  <r>
    <x v="3"/>
    <x v="1"/>
    <x v="1"/>
    <x v="17"/>
    <x v="0"/>
    <x v="0"/>
    <x v="0"/>
    <x v="0"/>
    <x v="0"/>
    <x v="0"/>
    <x v="0"/>
    <x v="0"/>
    <x v="0"/>
    <x v="0"/>
    <x v="0"/>
    <x v="0"/>
  </r>
  <r>
    <x v="3"/>
    <x v="1"/>
    <x v="1"/>
    <x v="18"/>
    <x v="0"/>
    <x v="0"/>
    <x v="0"/>
    <x v="0"/>
    <x v="0"/>
    <x v="0"/>
    <x v="0"/>
    <x v="0"/>
    <x v="0"/>
    <x v="0"/>
    <x v="0"/>
    <x v="0"/>
  </r>
  <r>
    <x v="3"/>
    <x v="1"/>
    <x v="1"/>
    <x v="19"/>
    <x v="0"/>
    <x v="0"/>
    <x v="0"/>
    <x v="0"/>
    <x v="0"/>
    <x v="0"/>
    <x v="0"/>
    <x v="0"/>
    <x v="0"/>
    <x v="0"/>
    <x v="0"/>
    <x v="0"/>
  </r>
  <r>
    <x v="4"/>
    <x v="2"/>
    <x v="0"/>
    <x v="0"/>
    <x v="0"/>
    <x v="0"/>
    <x v="0"/>
    <x v="0"/>
    <x v="0"/>
    <x v="0"/>
    <x v="0"/>
    <x v="0"/>
    <x v="0"/>
    <x v="0"/>
    <x v="0"/>
    <x v="0"/>
  </r>
  <r>
    <x v="4"/>
    <x v="2"/>
    <x v="0"/>
    <x v="1"/>
    <x v="0"/>
    <x v="0"/>
    <x v="0"/>
    <x v="0"/>
    <x v="0"/>
    <x v="0"/>
    <x v="0"/>
    <x v="0"/>
    <x v="0"/>
    <x v="0"/>
    <x v="0"/>
    <x v="0"/>
  </r>
  <r>
    <x v="4"/>
    <x v="2"/>
    <x v="0"/>
    <x v="2"/>
    <x v="0"/>
    <x v="0"/>
    <x v="0"/>
    <x v="0"/>
    <x v="0"/>
    <x v="0"/>
    <x v="0"/>
    <x v="0"/>
    <x v="0"/>
    <x v="0"/>
    <x v="0"/>
    <x v="0"/>
  </r>
  <r>
    <x v="4"/>
    <x v="2"/>
    <x v="0"/>
    <x v="3"/>
    <x v="0"/>
    <x v="0"/>
    <x v="0"/>
    <x v="0"/>
    <x v="0"/>
    <x v="0"/>
    <x v="0"/>
    <x v="0"/>
    <x v="0"/>
    <x v="0"/>
    <x v="0"/>
    <x v="0"/>
  </r>
  <r>
    <x v="4"/>
    <x v="2"/>
    <x v="0"/>
    <x v="4"/>
    <x v="0"/>
    <x v="0"/>
    <x v="0"/>
    <x v="0"/>
    <x v="0"/>
    <x v="0"/>
    <x v="0"/>
    <x v="0"/>
    <x v="0"/>
    <x v="0"/>
    <x v="0"/>
    <x v="0"/>
  </r>
  <r>
    <x v="4"/>
    <x v="2"/>
    <x v="0"/>
    <x v="5"/>
    <x v="0"/>
    <x v="0"/>
    <x v="0"/>
    <x v="0"/>
    <x v="0"/>
    <x v="0"/>
    <x v="0"/>
    <x v="5"/>
    <x v="7"/>
    <x v="0"/>
    <x v="0"/>
    <x v="0"/>
  </r>
  <r>
    <x v="4"/>
    <x v="2"/>
    <x v="0"/>
    <x v="6"/>
    <x v="0"/>
    <x v="0"/>
    <x v="0"/>
    <x v="0"/>
    <x v="0"/>
    <x v="0"/>
    <x v="0"/>
    <x v="0"/>
    <x v="0"/>
    <x v="0"/>
    <x v="0"/>
    <x v="0"/>
  </r>
  <r>
    <x v="4"/>
    <x v="2"/>
    <x v="0"/>
    <x v="7"/>
    <x v="0"/>
    <x v="0"/>
    <x v="0"/>
    <x v="0"/>
    <x v="0"/>
    <x v="0"/>
    <x v="0"/>
    <x v="0"/>
    <x v="0"/>
    <x v="0"/>
    <x v="0"/>
    <x v="0"/>
  </r>
  <r>
    <x v="4"/>
    <x v="2"/>
    <x v="0"/>
    <x v="8"/>
    <x v="0"/>
    <x v="0"/>
    <x v="0"/>
    <x v="0"/>
    <x v="0"/>
    <x v="0"/>
    <x v="0"/>
    <x v="0"/>
    <x v="0"/>
    <x v="0"/>
    <x v="0"/>
    <x v="0"/>
  </r>
  <r>
    <x v="4"/>
    <x v="2"/>
    <x v="0"/>
    <x v="9"/>
    <x v="0"/>
    <x v="0"/>
    <x v="0"/>
    <x v="0"/>
    <x v="0"/>
    <x v="0"/>
    <x v="0"/>
    <x v="0"/>
    <x v="0"/>
    <x v="0"/>
    <x v="0"/>
    <x v="0"/>
  </r>
  <r>
    <x v="4"/>
    <x v="2"/>
    <x v="1"/>
    <x v="10"/>
    <x v="0"/>
    <x v="6"/>
    <x v="6"/>
    <x v="7"/>
    <x v="8"/>
    <x v="8"/>
    <x v="2"/>
    <x v="5"/>
    <x v="0"/>
    <x v="3"/>
    <x v="6"/>
    <x v="7"/>
  </r>
  <r>
    <x v="4"/>
    <x v="2"/>
    <x v="1"/>
    <x v="11"/>
    <x v="0"/>
    <x v="0"/>
    <x v="0"/>
    <x v="0"/>
    <x v="0"/>
    <x v="0"/>
    <x v="0"/>
    <x v="0"/>
    <x v="0"/>
    <x v="0"/>
    <x v="0"/>
    <x v="0"/>
  </r>
  <r>
    <x v="4"/>
    <x v="2"/>
    <x v="1"/>
    <x v="12"/>
    <x v="0"/>
    <x v="0"/>
    <x v="0"/>
    <x v="0"/>
    <x v="0"/>
    <x v="0"/>
    <x v="0"/>
    <x v="0"/>
    <x v="0"/>
    <x v="0"/>
    <x v="0"/>
    <x v="0"/>
  </r>
  <r>
    <x v="4"/>
    <x v="2"/>
    <x v="1"/>
    <x v="13"/>
    <x v="0"/>
    <x v="0"/>
    <x v="0"/>
    <x v="0"/>
    <x v="0"/>
    <x v="0"/>
    <x v="0"/>
    <x v="0"/>
    <x v="0"/>
    <x v="0"/>
    <x v="0"/>
    <x v="0"/>
  </r>
  <r>
    <x v="4"/>
    <x v="2"/>
    <x v="1"/>
    <x v="14"/>
    <x v="0"/>
    <x v="0"/>
    <x v="0"/>
    <x v="0"/>
    <x v="0"/>
    <x v="0"/>
    <x v="0"/>
    <x v="0"/>
    <x v="0"/>
    <x v="0"/>
    <x v="0"/>
    <x v="0"/>
  </r>
  <r>
    <x v="4"/>
    <x v="2"/>
    <x v="1"/>
    <x v="15"/>
    <x v="0"/>
    <x v="0"/>
    <x v="0"/>
    <x v="0"/>
    <x v="0"/>
    <x v="0"/>
    <x v="0"/>
    <x v="0"/>
    <x v="0"/>
    <x v="0"/>
    <x v="0"/>
    <x v="0"/>
  </r>
  <r>
    <x v="4"/>
    <x v="2"/>
    <x v="1"/>
    <x v="16"/>
    <x v="0"/>
    <x v="0"/>
    <x v="0"/>
    <x v="0"/>
    <x v="0"/>
    <x v="0"/>
    <x v="0"/>
    <x v="0"/>
    <x v="0"/>
    <x v="0"/>
    <x v="0"/>
    <x v="0"/>
  </r>
  <r>
    <x v="4"/>
    <x v="2"/>
    <x v="1"/>
    <x v="17"/>
    <x v="0"/>
    <x v="0"/>
    <x v="0"/>
    <x v="0"/>
    <x v="0"/>
    <x v="0"/>
    <x v="0"/>
    <x v="0"/>
    <x v="0"/>
    <x v="0"/>
    <x v="0"/>
    <x v="0"/>
  </r>
  <r>
    <x v="4"/>
    <x v="2"/>
    <x v="1"/>
    <x v="18"/>
    <x v="0"/>
    <x v="0"/>
    <x v="0"/>
    <x v="0"/>
    <x v="0"/>
    <x v="0"/>
    <x v="0"/>
    <x v="0"/>
    <x v="0"/>
    <x v="0"/>
    <x v="0"/>
    <x v="0"/>
  </r>
  <r>
    <x v="4"/>
    <x v="2"/>
    <x v="1"/>
    <x v="19"/>
    <x v="0"/>
    <x v="0"/>
    <x v="0"/>
    <x v="0"/>
    <x v="0"/>
    <x v="0"/>
    <x v="0"/>
    <x v="0"/>
    <x v="0"/>
    <x v="0"/>
    <x v="0"/>
    <x v="0"/>
  </r>
  <r>
    <x v="5"/>
    <x v="2"/>
    <x v="0"/>
    <x v="0"/>
    <x v="0"/>
    <x v="0"/>
    <x v="0"/>
    <x v="0"/>
    <x v="0"/>
    <x v="0"/>
    <x v="0"/>
    <x v="0"/>
    <x v="0"/>
    <x v="0"/>
    <x v="0"/>
    <x v="0"/>
  </r>
  <r>
    <x v="5"/>
    <x v="2"/>
    <x v="0"/>
    <x v="1"/>
    <x v="0"/>
    <x v="0"/>
    <x v="0"/>
    <x v="0"/>
    <x v="0"/>
    <x v="0"/>
    <x v="0"/>
    <x v="0"/>
    <x v="0"/>
    <x v="0"/>
    <x v="0"/>
    <x v="0"/>
  </r>
  <r>
    <x v="5"/>
    <x v="2"/>
    <x v="0"/>
    <x v="2"/>
    <x v="0"/>
    <x v="0"/>
    <x v="0"/>
    <x v="0"/>
    <x v="0"/>
    <x v="0"/>
    <x v="0"/>
    <x v="0"/>
    <x v="0"/>
    <x v="0"/>
    <x v="0"/>
    <x v="0"/>
  </r>
  <r>
    <x v="5"/>
    <x v="2"/>
    <x v="0"/>
    <x v="3"/>
    <x v="0"/>
    <x v="0"/>
    <x v="0"/>
    <x v="0"/>
    <x v="0"/>
    <x v="0"/>
    <x v="0"/>
    <x v="0"/>
    <x v="0"/>
    <x v="0"/>
    <x v="0"/>
    <x v="0"/>
  </r>
  <r>
    <x v="5"/>
    <x v="2"/>
    <x v="0"/>
    <x v="4"/>
    <x v="0"/>
    <x v="0"/>
    <x v="0"/>
    <x v="0"/>
    <x v="0"/>
    <x v="0"/>
    <x v="0"/>
    <x v="0"/>
    <x v="0"/>
    <x v="0"/>
    <x v="0"/>
    <x v="0"/>
  </r>
  <r>
    <x v="5"/>
    <x v="2"/>
    <x v="0"/>
    <x v="5"/>
    <x v="0"/>
    <x v="0"/>
    <x v="0"/>
    <x v="0"/>
    <x v="0"/>
    <x v="0"/>
    <x v="0"/>
    <x v="0"/>
    <x v="0"/>
    <x v="0"/>
    <x v="0"/>
    <x v="0"/>
  </r>
  <r>
    <x v="5"/>
    <x v="2"/>
    <x v="0"/>
    <x v="6"/>
    <x v="0"/>
    <x v="0"/>
    <x v="0"/>
    <x v="0"/>
    <x v="0"/>
    <x v="0"/>
    <x v="0"/>
    <x v="0"/>
    <x v="0"/>
    <x v="0"/>
    <x v="0"/>
    <x v="0"/>
  </r>
  <r>
    <x v="5"/>
    <x v="2"/>
    <x v="0"/>
    <x v="7"/>
    <x v="0"/>
    <x v="0"/>
    <x v="0"/>
    <x v="0"/>
    <x v="0"/>
    <x v="0"/>
    <x v="0"/>
    <x v="0"/>
    <x v="0"/>
    <x v="0"/>
    <x v="0"/>
    <x v="0"/>
  </r>
  <r>
    <x v="5"/>
    <x v="2"/>
    <x v="0"/>
    <x v="8"/>
    <x v="0"/>
    <x v="0"/>
    <x v="0"/>
    <x v="0"/>
    <x v="0"/>
    <x v="0"/>
    <x v="0"/>
    <x v="0"/>
    <x v="0"/>
    <x v="0"/>
    <x v="0"/>
    <x v="0"/>
  </r>
  <r>
    <x v="5"/>
    <x v="2"/>
    <x v="0"/>
    <x v="9"/>
    <x v="0"/>
    <x v="0"/>
    <x v="0"/>
    <x v="0"/>
    <x v="0"/>
    <x v="0"/>
    <x v="0"/>
    <x v="0"/>
    <x v="0"/>
    <x v="0"/>
    <x v="0"/>
    <x v="0"/>
  </r>
  <r>
    <x v="5"/>
    <x v="2"/>
    <x v="1"/>
    <x v="10"/>
    <x v="0"/>
    <x v="7"/>
    <x v="9"/>
    <x v="0"/>
    <x v="0"/>
    <x v="0"/>
    <x v="0"/>
    <x v="0"/>
    <x v="8"/>
    <x v="0"/>
    <x v="0"/>
    <x v="0"/>
  </r>
  <r>
    <x v="5"/>
    <x v="2"/>
    <x v="1"/>
    <x v="11"/>
    <x v="0"/>
    <x v="0"/>
    <x v="0"/>
    <x v="0"/>
    <x v="0"/>
    <x v="0"/>
    <x v="0"/>
    <x v="0"/>
    <x v="5"/>
    <x v="0"/>
    <x v="0"/>
    <x v="0"/>
  </r>
  <r>
    <x v="5"/>
    <x v="2"/>
    <x v="1"/>
    <x v="12"/>
    <x v="0"/>
    <x v="0"/>
    <x v="0"/>
    <x v="0"/>
    <x v="0"/>
    <x v="0"/>
    <x v="0"/>
    <x v="0"/>
    <x v="0"/>
    <x v="0"/>
    <x v="0"/>
    <x v="0"/>
  </r>
  <r>
    <x v="5"/>
    <x v="2"/>
    <x v="1"/>
    <x v="13"/>
    <x v="0"/>
    <x v="0"/>
    <x v="0"/>
    <x v="0"/>
    <x v="0"/>
    <x v="0"/>
    <x v="0"/>
    <x v="0"/>
    <x v="0"/>
    <x v="0"/>
    <x v="0"/>
    <x v="0"/>
  </r>
  <r>
    <x v="5"/>
    <x v="2"/>
    <x v="1"/>
    <x v="14"/>
    <x v="0"/>
    <x v="0"/>
    <x v="0"/>
    <x v="0"/>
    <x v="0"/>
    <x v="0"/>
    <x v="0"/>
    <x v="0"/>
    <x v="0"/>
    <x v="0"/>
    <x v="0"/>
    <x v="0"/>
  </r>
  <r>
    <x v="5"/>
    <x v="2"/>
    <x v="1"/>
    <x v="15"/>
    <x v="0"/>
    <x v="0"/>
    <x v="0"/>
    <x v="0"/>
    <x v="0"/>
    <x v="0"/>
    <x v="0"/>
    <x v="0"/>
    <x v="0"/>
    <x v="0"/>
    <x v="0"/>
    <x v="0"/>
  </r>
  <r>
    <x v="5"/>
    <x v="2"/>
    <x v="1"/>
    <x v="16"/>
    <x v="0"/>
    <x v="0"/>
    <x v="0"/>
    <x v="0"/>
    <x v="0"/>
    <x v="0"/>
    <x v="0"/>
    <x v="0"/>
    <x v="0"/>
    <x v="0"/>
    <x v="0"/>
    <x v="0"/>
  </r>
  <r>
    <x v="5"/>
    <x v="2"/>
    <x v="1"/>
    <x v="17"/>
    <x v="0"/>
    <x v="0"/>
    <x v="0"/>
    <x v="0"/>
    <x v="0"/>
    <x v="0"/>
    <x v="0"/>
    <x v="0"/>
    <x v="0"/>
    <x v="0"/>
    <x v="0"/>
    <x v="0"/>
  </r>
  <r>
    <x v="5"/>
    <x v="2"/>
    <x v="1"/>
    <x v="18"/>
    <x v="0"/>
    <x v="0"/>
    <x v="0"/>
    <x v="0"/>
    <x v="0"/>
    <x v="0"/>
    <x v="0"/>
    <x v="0"/>
    <x v="0"/>
    <x v="0"/>
    <x v="0"/>
    <x v="0"/>
  </r>
  <r>
    <x v="5"/>
    <x v="2"/>
    <x v="1"/>
    <x v="19"/>
    <x v="0"/>
    <x v="0"/>
    <x v="0"/>
    <x v="0"/>
    <x v="0"/>
    <x v="0"/>
    <x v="0"/>
    <x v="0"/>
    <x v="0"/>
    <x v="0"/>
    <x v="0"/>
    <x v="0"/>
  </r>
  <r>
    <x v="6"/>
    <x v="3"/>
    <x v="0"/>
    <x v="0"/>
    <x v="0"/>
    <x v="0"/>
    <x v="0"/>
    <x v="0"/>
    <x v="0"/>
    <x v="0"/>
    <x v="0"/>
    <x v="0"/>
    <x v="0"/>
    <x v="0"/>
    <x v="0"/>
    <x v="0"/>
  </r>
  <r>
    <x v="6"/>
    <x v="3"/>
    <x v="0"/>
    <x v="1"/>
    <x v="0"/>
    <x v="0"/>
    <x v="0"/>
    <x v="0"/>
    <x v="0"/>
    <x v="0"/>
    <x v="0"/>
    <x v="0"/>
    <x v="0"/>
    <x v="0"/>
    <x v="0"/>
    <x v="0"/>
  </r>
  <r>
    <x v="6"/>
    <x v="3"/>
    <x v="0"/>
    <x v="2"/>
    <x v="0"/>
    <x v="0"/>
    <x v="0"/>
    <x v="0"/>
    <x v="0"/>
    <x v="0"/>
    <x v="0"/>
    <x v="0"/>
    <x v="0"/>
    <x v="0"/>
    <x v="0"/>
    <x v="0"/>
  </r>
  <r>
    <x v="6"/>
    <x v="3"/>
    <x v="0"/>
    <x v="3"/>
    <x v="0"/>
    <x v="0"/>
    <x v="0"/>
    <x v="0"/>
    <x v="0"/>
    <x v="0"/>
    <x v="0"/>
    <x v="0"/>
    <x v="0"/>
    <x v="0"/>
    <x v="0"/>
    <x v="0"/>
  </r>
  <r>
    <x v="6"/>
    <x v="3"/>
    <x v="0"/>
    <x v="4"/>
    <x v="0"/>
    <x v="0"/>
    <x v="0"/>
    <x v="0"/>
    <x v="0"/>
    <x v="0"/>
    <x v="0"/>
    <x v="0"/>
    <x v="0"/>
    <x v="0"/>
    <x v="0"/>
    <x v="0"/>
  </r>
  <r>
    <x v="6"/>
    <x v="3"/>
    <x v="0"/>
    <x v="5"/>
    <x v="0"/>
    <x v="0"/>
    <x v="0"/>
    <x v="0"/>
    <x v="0"/>
    <x v="0"/>
    <x v="0"/>
    <x v="0"/>
    <x v="0"/>
    <x v="0"/>
    <x v="0"/>
    <x v="0"/>
  </r>
  <r>
    <x v="6"/>
    <x v="3"/>
    <x v="0"/>
    <x v="6"/>
    <x v="0"/>
    <x v="0"/>
    <x v="0"/>
    <x v="0"/>
    <x v="0"/>
    <x v="0"/>
    <x v="0"/>
    <x v="0"/>
    <x v="0"/>
    <x v="0"/>
    <x v="0"/>
    <x v="0"/>
  </r>
  <r>
    <x v="6"/>
    <x v="3"/>
    <x v="0"/>
    <x v="7"/>
    <x v="0"/>
    <x v="0"/>
    <x v="0"/>
    <x v="0"/>
    <x v="0"/>
    <x v="0"/>
    <x v="0"/>
    <x v="0"/>
    <x v="0"/>
    <x v="0"/>
    <x v="0"/>
    <x v="0"/>
  </r>
  <r>
    <x v="6"/>
    <x v="3"/>
    <x v="0"/>
    <x v="8"/>
    <x v="0"/>
    <x v="0"/>
    <x v="0"/>
    <x v="0"/>
    <x v="0"/>
    <x v="0"/>
    <x v="0"/>
    <x v="0"/>
    <x v="0"/>
    <x v="0"/>
    <x v="0"/>
    <x v="0"/>
  </r>
  <r>
    <x v="6"/>
    <x v="3"/>
    <x v="0"/>
    <x v="9"/>
    <x v="0"/>
    <x v="0"/>
    <x v="0"/>
    <x v="0"/>
    <x v="0"/>
    <x v="0"/>
    <x v="0"/>
    <x v="0"/>
    <x v="0"/>
    <x v="0"/>
    <x v="0"/>
    <x v="0"/>
  </r>
  <r>
    <x v="6"/>
    <x v="3"/>
    <x v="1"/>
    <x v="10"/>
    <x v="0"/>
    <x v="8"/>
    <x v="6"/>
    <x v="0"/>
    <x v="0"/>
    <x v="0"/>
    <x v="0"/>
    <x v="0"/>
    <x v="0"/>
    <x v="5"/>
    <x v="0"/>
    <x v="8"/>
  </r>
  <r>
    <x v="6"/>
    <x v="3"/>
    <x v="1"/>
    <x v="11"/>
    <x v="0"/>
    <x v="0"/>
    <x v="0"/>
    <x v="0"/>
    <x v="0"/>
    <x v="0"/>
    <x v="0"/>
    <x v="0"/>
    <x v="0"/>
    <x v="0"/>
    <x v="0"/>
    <x v="0"/>
  </r>
  <r>
    <x v="6"/>
    <x v="3"/>
    <x v="1"/>
    <x v="12"/>
    <x v="0"/>
    <x v="0"/>
    <x v="0"/>
    <x v="0"/>
    <x v="0"/>
    <x v="0"/>
    <x v="0"/>
    <x v="0"/>
    <x v="0"/>
    <x v="0"/>
    <x v="0"/>
    <x v="0"/>
  </r>
  <r>
    <x v="6"/>
    <x v="3"/>
    <x v="1"/>
    <x v="13"/>
    <x v="0"/>
    <x v="0"/>
    <x v="0"/>
    <x v="0"/>
    <x v="0"/>
    <x v="0"/>
    <x v="0"/>
    <x v="0"/>
    <x v="0"/>
    <x v="0"/>
    <x v="0"/>
    <x v="0"/>
  </r>
  <r>
    <x v="6"/>
    <x v="3"/>
    <x v="1"/>
    <x v="14"/>
    <x v="0"/>
    <x v="0"/>
    <x v="0"/>
    <x v="0"/>
    <x v="0"/>
    <x v="0"/>
    <x v="0"/>
    <x v="0"/>
    <x v="0"/>
    <x v="0"/>
    <x v="0"/>
    <x v="0"/>
  </r>
  <r>
    <x v="6"/>
    <x v="3"/>
    <x v="1"/>
    <x v="15"/>
    <x v="0"/>
    <x v="0"/>
    <x v="0"/>
    <x v="0"/>
    <x v="0"/>
    <x v="0"/>
    <x v="0"/>
    <x v="0"/>
    <x v="0"/>
    <x v="0"/>
    <x v="0"/>
    <x v="0"/>
  </r>
  <r>
    <x v="6"/>
    <x v="3"/>
    <x v="1"/>
    <x v="16"/>
    <x v="0"/>
    <x v="0"/>
    <x v="0"/>
    <x v="0"/>
    <x v="0"/>
    <x v="0"/>
    <x v="0"/>
    <x v="0"/>
    <x v="0"/>
    <x v="0"/>
    <x v="0"/>
    <x v="0"/>
  </r>
  <r>
    <x v="6"/>
    <x v="3"/>
    <x v="1"/>
    <x v="17"/>
    <x v="0"/>
    <x v="0"/>
    <x v="0"/>
    <x v="0"/>
    <x v="0"/>
    <x v="0"/>
    <x v="0"/>
    <x v="0"/>
    <x v="0"/>
    <x v="0"/>
    <x v="0"/>
    <x v="0"/>
  </r>
  <r>
    <x v="6"/>
    <x v="3"/>
    <x v="1"/>
    <x v="18"/>
    <x v="0"/>
    <x v="0"/>
    <x v="0"/>
    <x v="0"/>
    <x v="0"/>
    <x v="0"/>
    <x v="0"/>
    <x v="0"/>
    <x v="0"/>
    <x v="0"/>
    <x v="0"/>
    <x v="0"/>
  </r>
  <r>
    <x v="6"/>
    <x v="3"/>
    <x v="1"/>
    <x v="19"/>
    <x v="0"/>
    <x v="0"/>
    <x v="0"/>
    <x v="0"/>
    <x v="0"/>
    <x v="0"/>
    <x v="0"/>
    <x v="0"/>
    <x v="0"/>
    <x v="0"/>
    <x v="0"/>
    <x v="0"/>
  </r>
  <r>
    <x v="7"/>
    <x v="3"/>
    <x v="0"/>
    <x v="0"/>
    <x v="0"/>
    <x v="0"/>
    <x v="0"/>
    <x v="0"/>
    <x v="0"/>
    <x v="0"/>
    <x v="0"/>
    <x v="0"/>
    <x v="0"/>
    <x v="0"/>
    <x v="0"/>
    <x v="0"/>
  </r>
  <r>
    <x v="7"/>
    <x v="3"/>
    <x v="0"/>
    <x v="1"/>
    <x v="0"/>
    <x v="0"/>
    <x v="0"/>
    <x v="0"/>
    <x v="0"/>
    <x v="0"/>
    <x v="0"/>
    <x v="0"/>
    <x v="0"/>
    <x v="0"/>
    <x v="0"/>
    <x v="0"/>
  </r>
  <r>
    <x v="7"/>
    <x v="3"/>
    <x v="0"/>
    <x v="2"/>
    <x v="0"/>
    <x v="0"/>
    <x v="0"/>
    <x v="0"/>
    <x v="0"/>
    <x v="0"/>
    <x v="0"/>
    <x v="0"/>
    <x v="0"/>
    <x v="0"/>
    <x v="0"/>
    <x v="0"/>
  </r>
  <r>
    <x v="7"/>
    <x v="3"/>
    <x v="0"/>
    <x v="3"/>
    <x v="0"/>
    <x v="0"/>
    <x v="0"/>
    <x v="0"/>
    <x v="0"/>
    <x v="0"/>
    <x v="0"/>
    <x v="0"/>
    <x v="0"/>
    <x v="0"/>
    <x v="0"/>
    <x v="0"/>
  </r>
  <r>
    <x v="7"/>
    <x v="3"/>
    <x v="0"/>
    <x v="4"/>
    <x v="0"/>
    <x v="0"/>
    <x v="0"/>
    <x v="0"/>
    <x v="0"/>
    <x v="0"/>
    <x v="0"/>
    <x v="0"/>
    <x v="0"/>
    <x v="0"/>
    <x v="0"/>
    <x v="0"/>
  </r>
  <r>
    <x v="7"/>
    <x v="3"/>
    <x v="0"/>
    <x v="5"/>
    <x v="0"/>
    <x v="0"/>
    <x v="0"/>
    <x v="0"/>
    <x v="0"/>
    <x v="0"/>
    <x v="0"/>
    <x v="0"/>
    <x v="0"/>
    <x v="0"/>
    <x v="7"/>
    <x v="0"/>
  </r>
  <r>
    <x v="7"/>
    <x v="3"/>
    <x v="0"/>
    <x v="6"/>
    <x v="0"/>
    <x v="0"/>
    <x v="0"/>
    <x v="0"/>
    <x v="0"/>
    <x v="0"/>
    <x v="0"/>
    <x v="0"/>
    <x v="0"/>
    <x v="0"/>
    <x v="0"/>
    <x v="0"/>
  </r>
  <r>
    <x v="7"/>
    <x v="3"/>
    <x v="0"/>
    <x v="7"/>
    <x v="0"/>
    <x v="0"/>
    <x v="0"/>
    <x v="0"/>
    <x v="0"/>
    <x v="0"/>
    <x v="0"/>
    <x v="0"/>
    <x v="0"/>
    <x v="0"/>
    <x v="0"/>
    <x v="0"/>
  </r>
  <r>
    <x v="7"/>
    <x v="3"/>
    <x v="0"/>
    <x v="8"/>
    <x v="0"/>
    <x v="0"/>
    <x v="0"/>
    <x v="0"/>
    <x v="0"/>
    <x v="0"/>
    <x v="0"/>
    <x v="0"/>
    <x v="0"/>
    <x v="0"/>
    <x v="0"/>
    <x v="0"/>
  </r>
  <r>
    <x v="7"/>
    <x v="3"/>
    <x v="0"/>
    <x v="9"/>
    <x v="0"/>
    <x v="0"/>
    <x v="0"/>
    <x v="0"/>
    <x v="0"/>
    <x v="0"/>
    <x v="0"/>
    <x v="0"/>
    <x v="0"/>
    <x v="0"/>
    <x v="0"/>
    <x v="0"/>
  </r>
  <r>
    <x v="7"/>
    <x v="3"/>
    <x v="1"/>
    <x v="10"/>
    <x v="0"/>
    <x v="0"/>
    <x v="10"/>
    <x v="8"/>
    <x v="0"/>
    <x v="9"/>
    <x v="0"/>
    <x v="0"/>
    <x v="9"/>
    <x v="0"/>
    <x v="0"/>
    <x v="0"/>
  </r>
  <r>
    <x v="7"/>
    <x v="3"/>
    <x v="1"/>
    <x v="11"/>
    <x v="0"/>
    <x v="0"/>
    <x v="0"/>
    <x v="0"/>
    <x v="0"/>
    <x v="0"/>
    <x v="0"/>
    <x v="0"/>
    <x v="5"/>
    <x v="0"/>
    <x v="0"/>
    <x v="0"/>
  </r>
  <r>
    <x v="7"/>
    <x v="3"/>
    <x v="1"/>
    <x v="12"/>
    <x v="0"/>
    <x v="0"/>
    <x v="0"/>
    <x v="0"/>
    <x v="0"/>
    <x v="0"/>
    <x v="0"/>
    <x v="0"/>
    <x v="0"/>
    <x v="0"/>
    <x v="0"/>
    <x v="0"/>
  </r>
  <r>
    <x v="7"/>
    <x v="3"/>
    <x v="1"/>
    <x v="13"/>
    <x v="0"/>
    <x v="0"/>
    <x v="0"/>
    <x v="0"/>
    <x v="0"/>
    <x v="0"/>
    <x v="0"/>
    <x v="0"/>
    <x v="0"/>
    <x v="0"/>
    <x v="0"/>
    <x v="0"/>
  </r>
  <r>
    <x v="7"/>
    <x v="3"/>
    <x v="1"/>
    <x v="14"/>
    <x v="0"/>
    <x v="0"/>
    <x v="0"/>
    <x v="0"/>
    <x v="0"/>
    <x v="0"/>
    <x v="0"/>
    <x v="0"/>
    <x v="0"/>
    <x v="0"/>
    <x v="0"/>
    <x v="0"/>
  </r>
  <r>
    <x v="7"/>
    <x v="3"/>
    <x v="1"/>
    <x v="15"/>
    <x v="0"/>
    <x v="0"/>
    <x v="0"/>
    <x v="0"/>
    <x v="0"/>
    <x v="0"/>
    <x v="0"/>
    <x v="0"/>
    <x v="0"/>
    <x v="0"/>
    <x v="0"/>
    <x v="0"/>
  </r>
  <r>
    <x v="7"/>
    <x v="3"/>
    <x v="1"/>
    <x v="16"/>
    <x v="0"/>
    <x v="0"/>
    <x v="0"/>
    <x v="0"/>
    <x v="0"/>
    <x v="0"/>
    <x v="0"/>
    <x v="0"/>
    <x v="0"/>
    <x v="0"/>
    <x v="0"/>
    <x v="0"/>
  </r>
  <r>
    <x v="7"/>
    <x v="3"/>
    <x v="1"/>
    <x v="17"/>
    <x v="0"/>
    <x v="0"/>
    <x v="0"/>
    <x v="0"/>
    <x v="0"/>
    <x v="0"/>
    <x v="0"/>
    <x v="0"/>
    <x v="0"/>
    <x v="0"/>
    <x v="0"/>
    <x v="0"/>
  </r>
  <r>
    <x v="7"/>
    <x v="3"/>
    <x v="1"/>
    <x v="18"/>
    <x v="0"/>
    <x v="0"/>
    <x v="0"/>
    <x v="0"/>
    <x v="0"/>
    <x v="0"/>
    <x v="0"/>
    <x v="0"/>
    <x v="0"/>
    <x v="0"/>
    <x v="0"/>
    <x v="0"/>
  </r>
  <r>
    <x v="7"/>
    <x v="3"/>
    <x v="1"/>
    <x v="19"/>
    <x v="0"/>
    <x v="0"/>
    <x v="0"/>
    <x v="0"/>
    <x v="0"/>
    <x v="0"/>
    <x v="0"/>
    <x v="0"/>
    <x v="0"/>
    <x v="0"/>
    <x v="0"/>
    <x v="0"/>
  </r>
  <r>
    <x v="8"/>
    <x v="4"/>
    <x v="0"/>
    <x v="0"/>
    <x v="0"/>
    <x v="0"/>
    <x v="0"/>
    <x v="0"/>
    <x v="0"/>
    <x v="0"/>
    <x v="0"/>
    <x v="0"/>
    <x v="0"/>
    <x v="0"/>
    <x v="0"/>
    <x v="0"/>
  </r>
  <r>
    <x v="8"/>
    <x v="4"/>
    <x v="0"/>
    <x v="1"/>
    <x v="0"/>
    <x v="0"/>
    <x v="0"/>
    <x v="0"/>
    <x v="0"/>
    <x v="0"/>
    <x v="0"/>
    <x v="0"/>
    <x v="0"/>
    <x v="0"/>
    <x v="0"/>
    <x v="0"/>
  </r>
  <r>
    <x v="8"/>
    <x v="4"/>
    <x v="0"/>
    <x v="2"/>
    <x v="0"/>
    <x v="0"/>
    <x v="0"/>
    <x v="0"/>
    <x v="0"/>
    <x v="0"/>
    <x v="0"/>
    <x v="0"/>
    <x v="0"/>
    <x v="0"/>
    <x v="0"/>
    <x v="0"/>
  </r>
  <r>
    <x v="8"/>
    <x v="4"/>
    <x v="0"/>
    <x v="3"/>
    <x v="0"/>
    <x v="0"/>
    <x v="0"/>
    <x v="0"/>
    <x v="0"/>
    <x v="0"/>
    <x v="0"/>
    <x v="0"/>
    <x v="0"/>
    <x v="0"/>
    <x v="0"/>
    <x v="0"/>
  </r>
  <r>
    <x v="8"/>
    <x v="4"/>
    <x v="0"/>
    <x v="4"/>
    <x v="0"/>
    <x v="0"/>
    <x v="0"/>
    <x v="0"/>
    <x v="0"/>
    <x v="0"/>
    <x v="0"/>
    <x v="0"/>
    <x v="0"/>
    <x v="0"/>
    <x v="0"/>
    <x v="0"/>
  </r>
  <r>
    <x v="8"/>
    <x v="4"/>
    <x v="0"/>
    <x v="5"/>
    <x v="0"/>
    <x v="0"/>
    <x v="0"/>
    <x v="0"/>
    <x v="0"/>
    <x v="0"/>
    <x v="0"/>
    <x v="0"/>
    <x v="0"/>
    <x v="0"/>
    <x v="0"/>
    <x v="0"/>
  </r>
  <r>
    <x v="8"/>
    <x v="4"/>
    <x v="0"/>
    <x v="6"/>
    <x v="0"/>
    <x v="0"/>
    <x v="0"/>
    <x v="0"/>
    <x v="0"/>
    <x v="0"/>
    <x v="0"/>
    <x v="0"/>
    <x v="0"/>
    <x v="0"/>
    <x v="0"/>
    <x v="0"/>
  </r>
  <r>
    <x v="8"/>
    <x v="4"/>
    <x v="0"/>
    <x v="7"/>
    <x v="0"/>
    <x v="0"/>
    <x v="0"/>
    <x v="0"/>
    <x v="0"/>
    <x v="0"/>
    <x v="0"/>
    <x v="0"/>
    <x v="0"/>
    <x v="0"/>
    <x v="0"/>
    <x v="0"/>
  </r>
  <r>
    <x v="8"/>
    <x v="4"/>
    <x v="0"/>
    <x v="8"/>
    <x v="0"/>
    <x v="0"/>
    <x v="0"/>
    <x v="0"/>
    <x v="0"/>
    <x v="0"/>
    <x v="0"/>
    <x v="0"/>
    <x v="0"/>
    <x v="0"/>
    <x v="0"/>
    <x v="0"/>
  </r>
  <r>
    <x v="8"/>
    <x v="4"/>
    <x v="0"/>
    <x v="9"/>
    <x v="0"/>
    <x v="0"/>
    <x v="0"/>
    <x v="0"/>
    <x v="0"/>
    <x v="0"/>
    <x v="0"/>
    <x v="0"/>
    <x v="0"/>
    <x v="0"/>
    <x v="0"/>
    <x v="0"/>
  </r>
  <r>
    <x v="8"/>
    <x v="4"/>
    <x v="1"/>
    <x v="10"/>
    <x v="0"/>
    <x v="0"/>
    <x v="0"/>
    <x v="0"/>
    <x v="0"/>
    <x v="0"/>
    <x v="0"/>
    <x v="0"/>
    <x v="0"/>
    <x v="0"/>
    <x v="8"/>
    <x v="0"/>
  </r>
  <r>
    <x v="8"/>
    <x v="4"/>
    <x v="1"/>
    <x v="11"/>
    <x v="0"/>
    <x v="0"/>
    <x v="0"/>
    <x v="0"/>
    <x v="0"/>
    <x v="0"/>
    <x v="0"/>
    <x v="0"/>
    <x v="0"/>
    <x v="0"/>
    <x v="0"/>
    <x v="0"/>
  </r>
  <r>
    <x v="8"/>
    <x v="4"/>
    <x v="1"/>
    <x v="12"/>
    <x v="0"/>
    <x v="0"/>
    <x v="0"/>
    <x v="0"/>
    <x v="0"/>
    <x v="0"/>
    <x v="0"/>
    <x v="0"/>
    <x v="0"/>
    <x v="0"/>
    <x v="0"/>
    <x v="0"/>
  </r>
  <r>
    <x v="8"/>
    <x v="4"/>
    <x v="1"/>
    <x v="13"/>
    <x v="0"/>
    <x v="0"/>
    <x v="0"/>
    <x v="0"/>
    <x v="0"/>
    <x v="0"/>
    <x v="0"/>
    <x v="0"/>
    <x v="0"/>
    <x v="0"/>
    <x v="0"/>
    <x v="0"/>
  </r>
  <r>
    <x v="8"/>
    <x v="4"/>
    <x v="1"/>
    <x v="14"/>
    <x v="0"/>
    <x v="0"/>
    <x v="0"/>
    <x v="0"/>
    <x v="0"/>
    <x v="0"/>
    <x v="0"/>
    <x v="0"/>
    <x v="0"/>
    <x v="0"/>
    <x v="0"/>
    <x v="0"/>
  </r>
  <r>
    <x v="8"/>
    <x v="4"/>
    <x v="1"/>
    <x v="15"/>
    <x v="0"/>
    <x v="0"/>
    <x v="0"/>
    <x v="0"/>
    <x v="0"/>
    <x v="0"/>
    <x v="0"/>
    <x v="0"/>
    <x v="0"/>
    <x v="0"/>
    <x v="0"/>
    <x v="0"/>
  </r>
  <r>
    <x v="8"/>
    <x v="4"/>
    <x v="1"/>
    <x v="16"/>
    <x v="0"/>
    <x v="0"/>
    <x v="0"/>
    <x v="0"/>
    <x v="0"/>
    <x v="0"/>
    <x v="0"/>
    <x v="0"/>
    <x v="0"/>
    <x v="0"/>
    <x v="0"/>
    <x v="0"/>
  </r>
  <r>
    <x v="8"/>
    <x v="4"/>
    <x v="1"/>
    <x v="17"/>
    <x v="0"/>
    <x v="0"/>
    <x v="0"/>
    <x v="0"/>
    <x v="0"/>
    <x v="0"/>
    <x v="0"/>
    <x v="0"/>
    <x v="0"/>
    <x v="0"/>
    <x v="0"/>
    <x v="0"/>
  </r>
  <r>
    <x v="8"/>
    <x v="4"/>
    <x v="1"/>
    <x v="18"/>
    <x v="0"/>
    <x v="0"/>
    <x v="0"/>
    <x v="0"/>
    <x v="0"/>
    <x v="0"/>
    <x v="0"/>
    <x v="0"/>
    <x v="0"/>
    <x v="0"/>
    <x v="0"/>
    <x v="0"/>
  </r>
  <r>
    <x v="8"/>
    <x v="4"/>
    <x v="1"/>
    <x v="19"/>
    <x v="0"/>
    <x v="0"/>
    <x v="0"/>
    <x v="0"/>
    <x v="0"/>
    <x v="0"/>
    <x v="0"/>
    <x v="0"/>
    <x v="0"/>
    <x v="0"/>
    <x v="0"/>
    <x v="0"/>
  </r>
  <r>
    <x v="9"/>
    <x v="2"/>
    <x v="0"/>
    <x v="0"/>
    <x v="0"/>
    <x v="0"/>
    <x v="0"/>
    <x v="0"/>
    <x v="0"/>
    <x v="0"/>
    <x v="0"/>
    <x v="0"/>
    <x v="0"/>
    <x v="0"/>
    <x v="0"/>
    <x v="0"/>
  </r>
  <r>
    <x v="9"/>
    <x v="2"/>
    <x v="0"/>
    <x v="1"/>
    <x v="0"/>
    <x v="0"/>
    <x v="0"/>
    <x v="0"/>
    <x v="0"/>
    <x v="0"/>
    <x v="0"/>
    <x v="0"/>
    <x v="0"/>
    <x v="0"/>
    <x v="0"/>
    <x v="0"/>
  </r>
  <r>
    <x v="9"/>
    <x v="2"/>
    <x v="0"/>
    <x v="2"/>
    <x v="0"/>
    <x v="0"/>
    <x v="0"/>
    <x v="0"/>
    <x v="0"/>
    <x v="0"/>
    <x v="0"/>
    <x v="0"/>
    <x v="0"/>
    <x v="0"/>
    <x v="0"/>
    <x v="0"/>
  </r>
  <r>
    <x v="9"/>
    <x v="2"/>
    <x v="0"/>
    <x v="3"/>
    <x v="0"/>
    <x v="0"/>
    <x v="0"/>
    <x v="0"/>
    <x v="0"/>
    <x v="0"/>
    <x v="0"/>
    <x v="0"/>
    <x v="0"/>
    <x v="0"/>
    <x v="0"/>
    <x v="0"/>
  </r>
  <r>
    <x v="9"/>
    <x v="2"/>
    <x v="0"/>
    <x v="4"/>
    <x v="0"/>
    <x v="0"/>
    <x v="0"/>
    <x v="0"/>
    <x v="0"/>
    <x v="0"/>
    <x v="0"/>
    <x v="0"/>
    <x v="0"/>
    <x v="0"/>
    <x v="0"/>
    <x v="0"/>
  </r>
  <r>
    <x v="9"/>
    <x v="2"/>
    <x v="0"/>
    <x v="5"/>
    <x v="0"/>
    <x v="0"/>
    <x v="0"/>
    <x v="0"/>
    <x v="0"/>
    <x v="0"/>
    <x v="0"/>
    <x v="0"/>
    <x v="0"/>
    <x v="0"/>
    <x v="0"/>
    <x v="0"/>
  </r>
  <r>
    <x v="9"/>
    <x v="2"/>
    <x v="0"/>
    <x v="6"/>
    <x v="0"/>
    <x v="0"/>
    <x v="0"/>
    <x v="0"/>
    <x v="0"/>
    <x v="0"/>
    <x v="0"/>
    <x v="0"/>
    <x v="0"/>
    <x v="0"/>
    <x v="0"/>
    <x v="0"/>
  </r>
  <r>
    <x v="9"/>
    <x v="2"/>
    <x v="0"/>
    <x v="7"/>
    <x v="0"/>
    <x v="0"/>
    <x v="0"/>
    <x v="0"/>
    <x v="0"/>
    <x v="0"/>
    <x v="0"/>
    <x v="0"/>
    <x v="0"/>
    <x v="0"/>
    <x v="0"/>
    <x v="0"/>
  </r>
  <r>
    <x v="9"/>
    <x v="2"/>
    <x v="0"/>
    <x v="8"/>
    <x v="0"/>
    <x v="0"/>
    <x v="0"/>
    <x v="0"/>
    <x v="0"/>
    <x v="0"/>
    <x v="0"/>
    <x v="0"/>
    <x v="0"/>
    <x v="0"/>
    <x v="0"/>
    <x v="0"/>
  </r>
  <r>
    <x v="9"/>
    <x v="2"/>
    <x v="0"/>
    <x v="9"/>
    <x v="0"/>
    <x v="0"/>
    <x v="0"/>
    <x v="0"/>
    <x v="0"/>
    <x v="0"/>
    <x v="0"/>
    <x v="0"/>
    <x v="0"/>
    <x v="0"/>
    <x v="0"/>
    <x v="0"/>
  </r>
  <r>
    <x v="9"/>
    <x v="2"/>
    <x v="1"/>
    <x v="10"/>
    <x v="0"/>
    <x v="0"/>
    <x v="0"/>
    <x v="0"/>
    <x v="0"/>
    <x v="0"/>
    <x v="0"/>
    <x v="0"/>
    <x v="5"/>
    <x v="0"/>
    <x v="0"/>
    <x v="0"/>
  </r>
  <r>
    <x v="9"/>
    <x v="2"/>
    <x v="1"/>
    <x v="11"/>
    <x v="0"/>
    <x v="0"/>
    <x v="0"/>
    <x v="0"/>
    <x v="0"/>
    <x v="0"/>
    <x v="0"/>
    <x v="0"/>
    <x v="0"/>
    <x v="0"/>
    <x v="0"/>
    <x v="0"/>
  </r>
  <r>
    <x v="9"/>
    <x v="2"/>
    <x v="1"/>
    <x v="12"/>
    <x v="0"/>
    <x v="0"/>
    <x v="0"/>
    <x v="0"/>
    <x v="0"/>
    <x v="0"/>
    <x v="0"/>
    <x v="0"/>
    <x v="0"/>
    <x v="0"/>
    <x v="0"/>
    <x v="0"/>
  </r>
  <r>
    <x v="9"/>
    <x v="2"/>
    <x v="1"/>
    <x v="13"/>
    <x v="0"/>
    <x v="0"/>
    <x v="0"/>
    <x v="0"/>
    <x v="0"/>
    <x v="0"/>
    <x v="0"/>
    <x v="0"/>
    <x v="0"/>
    <x v="0"/>
    <x v="0"/>
    <x v="0"/>
  </r>
  <r>
    <x v="9"/>
    <x v="2"/>
    <x v="1"/>
    <x v="14"/>
    <x v="0"/>
    <x v="0"/>
    <x v="0"/>
    <x v="0"/>
    <x v="0"/>
    <x v="0"/>
    <x v="0"/>
    <x v="0"/>
    <x v="0"/>
    <x v="0"/>
    <x v="0"/>
    <x v="0"/>
  </r>
  <r>
    <x v="9"/>
    <x v="2"/>
    <x v="1"/>
    <x v="15"/>
    <x v="0"/>
    <x v="0"/>
    <x v="0"/>
    <x v="0"/>
    <x v="0"/>
    <x v="0"/>
    <x v="0"/>
    <x v="0"/>
    <x v="0"/>
    <x v="0"/>
    <x v="0"/>
    <x v="0"/>
  </r>
  <r>
    <x v="9"/>
    <x v="2"/>
    <x v="1"/>
    <x v="16"/>
    <x v="0"/>
    <x v="0"/>
    <x v="0"/>
    <x v="0"/>
    <x v="0"/>
    <x v="0"/>
    <x v="0"/>
    <x v="0"/>
    <x v="0"/>
    <x v="0"/>
    <x v="0"/>
    <x v="0"/>
  </r>
  <r>
    <x v="9"/>
    <x v="2"/>
    <x v="1"/>
    <x v="17"/>
    <x v="0"/>
    <x v="0"/>
    <x v="0"/>
    <x v="0"/>
    <x v="0"/>
    <x v="0"/>
    <x v="0"/>
    <x v="0"/>
    <x v="0"/>
    <x v="0"/>
    <x v="0"/>
    <x v="0"/>
  </r>
  <r>
    <x v="9"/>
    <x v="2"/>
    <x v="1"/>
    <x v="18"/>
    <x v="0"/>
    <x v="0"/>
    <x v="0"/>
    <x v="0"/>
    <x v="0"/>
    <x v="0"/>
    <x v="0"/>
    <x v="0"/>
    <x v="0"/>
    <x v="0"/>
    <x v="0"/>
    <x v="0"/>
  </r>
  <r>
    <x v="9"/>
    <x v="2"/>
    <x v="1"/>
    <x v="19"/>
    <x v="0"/>
    <x v="0"/>
    <x v="0"/>
    <x v="0"/>
    <x v="0"/>
    <x v="0"/>
    <x v="0"/>
    <x v="0"/>
    <x v="0"/>
    <x v="0"/>
    <x v="0"/>
    <x v="0"/>
  </r>
  <r>
    <x v="10"/>
    <x v="0"/>
    <x v="0"/>
    <x v="0"/>
    <x v="5"/>
    <x v="0"/>
    <x v="0"/>
    <x v="0"/>
    <x v="0"/>
    <x v="7"/>
    <x v="0"/>
    <x v="5"/>
    <x v="8"/>
    <x v="8"/>
    <x v="9"/>
    <x v="9"/>
  </r>
  <r>
    <x v="10"/>
    <x v="0"/>
    <x v="0"/>
    <x v="1"/>
    <x v="0"/>
    <x v="0"/>
    <x v="0"/>
    <x v="0"/>
    <x v="0"/>
    <x v="0"/>
    <x v="0"/>
    <x v="0"/>
    <x v="0"/>
    <x v="0"/>
    <x v="0"/>
    <x v="0"/>
  </r>
  <r>
    <x v="10"/>
    <x v="0"/>
    <x v="0"/>
    <x v="2"/>
    <x v="0"/>
    <x v="0"/>
    <x v="0"/>
    <x v="0"/>
    <x v="0"/>
    <x v="0"/>
    <x v="0"/>
    <x v="0"/>
    <x v="0"/>
    <x v="0"/>
    <x v="0"/>
    <x v="0"/>
  </r>
  <r>
    <x v="10"/>
    <x v="0"/>
    <x v="0"/>
    <x v="3"/>
    <x v="0"/>
    <x v="0"/>
    <x v="0"/>
    <x v="0"/>
    <x v="0"/>
    <x v="0"/>
    <x v="0"/>
    <x v="0"/>
    <x v="0"/>
    <x v="0"/>
    <x v="0"/>
    <x v="0"/>
  </r>
  <r>
    <x v="10"/>
    <x v="0"/>
    <x v="0"/>
    <x v="4"/>
    <x v="0"/>
    <x v="0"/>
    <x v="0"/>
    <x v="0"/>
    <x v="0"/>
    <x v="0"/>
    <x v="0"/>
    <x v="0"/>
    <x v="0"/>
    <x v="0"/>
    <x v="0"/>
    <x v="0"/>
  </r>
  <r>
    <x v="10"/>
    <x v="0"/>
    <x v="0"/>
    <x v="5"/>
    <x v="0"/>
    <x v="0"/>
    <x v="0"/>
    <x v="0"/>
    <x v="0"/>
    <x v="10"/>
    <x v="0"/>
    <x v="6"/>
    <x v="7"/>
    <x v="5"/>
    <x v="0"/>
    <x v="3"/>
  </r>
  <r>
    <x v="10"/>
    <x v="0"/>
    <x v="0"/>
    <x v="6"/>
    <x v="0"/>
    <x v="0"/>
    <x v="0"/>
    <x v="0"/>
    <x v="0"/>
    <x v="0"/>
    <x v="0"/>
    <x v="0"/>
    <x v="0"/>
    <x v="0"/>
    <x v="0"/>
    <x v="0"/>
  </r>
  <r>
    <x v="10"/>
    <x v="0"/>
    <x v="0"/>
    <x v="7"/>
    <x v="0"/>
    <x v="0"/>
    <x v="0"/>
    <x v="0"/>
    <x v="0"/>
    <x v="7"/>
    <x v="0"/>
    <x v="0"/>
    <x v="0"/>
    <x v="0"/>
    <x v="0"/>
    <x v="0"/>
  </r>
  <r>
    <x v="10"/>
    <x v="0"/>
    <x v="0"/>
    <x v="8"/>
    <x v="0"/>
    <x v="0"/>
    <x v="0"/>
    <x v="0"/>
    <x v="0"/>
    <x v="0"/>
    <x v="0"/>
    <x v="0"/>
    <x v="0"/>
    <x v="0"/>
    <x v="0"/>
    <x v="0"/>
  </r>
  <r>
    <x v="10"/>
    <x v="0"/>
    <x v="0"/>
    <x v="9"/>
    <x v="0"/>
    <x v="0"/>
    <x v="0"/>
    <x v="0"/>
    <x v="0"/>
    <x v="0"/>
    <x v="0"/>
    <x v="0"/>
    <x v="0"/>
    <x v="0"/>
    <x v="0"/>
    <x v="0"/>
  </r>
  <r>
    <x v="10"/>
    <x v="0"/>
    <x v="1"/>
    <x v="10"/>
    <x v="7"/>
    <x v="9"/>
    <x v="11"/>
    <x v="9"/>
    <x v="1"/>
    <x v="11"/>
    <x v="4"/>
    <x v="7"/>
    <x v="10"/>
    <x v="9"/>
    <x v="10"/>
    <x v="10"/>
  </r>
  <r>
    <x v="10"/>
    <x v="0"/>
    <x v="1"/>
    <x v="11"/>
    <x v="8"/>
    <x v="0"/>
    <x v="0"/>
    <x v="0"/>
    <x v="9"/>
    <x v="12"/>
    <x v="0"/>
    <x v="0"/>
    <x v="0"/>
    <x v="0"/>
    <x v="0"/>
    <x v="0"/>
  </r>
  <r>
    <x v="10"/>
    <x v="0"/>
    <x v="1"/>
    <x v="12"/>
    <x v="0"/>
    <x v="0"/>
    <x v="0"/>
    <x v="0"/>
    <x v="0"/>
    <x v="0"/>
    <x v="0"/>
    <x v="0"/>
    <x v="0"/>
    <x v="0"/>
    <x v="0"/>
    <x v="0"/>
  </r>
  <r>
    <x v="10"/>
    <x v="0"/>
    <x v="1"/>
    <x v="13"/>
    <x v="0"/>
    <x v="0"/>
    <x v="0"/>
    <x v="0"/>
    <x v="0"/>
    <x v="0"/>
    <x v="0"/>
    <x v="0"/>
    <x v="0"/>
    <x v="0"/>
    <x v="0"/>
    <x v="0"/>
  </r>
  <r>
    <x v="10"/>
    <x v="0"/>
    <x v="1"/>
    <x v="14"/>
    <x v="0"/>
    <x v="0"/>
    <x v="0"/>
    <x v="0"/>
    <x v="0"/>
    <x v="0"/>
    <x v="0"/>
    <x v="0"/>
    <x v="0"/>
    <x v="0"/>
    <x v="0"/>
    <x v="0"/>
  </r>
  <r>
    <x v="10"/>
    <x v="0"/>
    <x v="1"/>
    <x v="15"/>
    <x v="0"/>
    <x v="0"/>
    <x v="0"/>
    <x v="0"/>
    <x v="0"/>
    <x v="0"/>
    <x v="0"/>
    <x v="0"/>
    <x v="0"/>
    <x v="0"/>
    <x v="0"/>
    <x v="0"/>
  </r>
  <r>
    <x v="10"/>
    <x v="0"/>
    <x v="1"/>
    <x v="16"/>
    <x v="0"/>
    <x v="0"/>
    <x v="0"/>
    <x v="0"/>
    <x v="0"/>
    <x v="0"/>
    <x v="0"/>
    <x v="0"/>
    <x v="0"/>
    <x v="0"/>
    <x v="0"/>
    <x v="0"/>
  </r>
  <r>
    <x v="10"/>
    <x v="0"/>
    <x v="1"/>
    <x v="17"/>
    <x v="0"/>
    <x v="0"/>
    <x v="0"/>
    <x v="0"/>
    <x v="0"/>
    <x v="0"/>
    <x v="0"/>
    <x v="0"/>
    <x v="0"/>
    <x v="0"/>
    <x v="0"/>
    <x v="0"/>
  </r>
  <r>
    <x v="10"/>
    <x v="0"/>
    <x v="1"/>
    <x v="18"/>
    <x v="0"/>
    <x v="0"/>
    <x v="0"/>
    <x v="0"/>
    <x v="0"/>
    <x v="0"/>
    <x v="0"/>
    <x v="0"/>
    <x v="0"/>
    <x v="0"/>
    <x v="0"/>
    <x v="0"/>
  </r>
  <r>
    <x v="10"/>
    <x v="0"/>
    <x v="1"/>
    <x v="19"/>
    <x v="0"/>
    <x v="0"/>
    <x v="0"/>
    <x v="0"/>
    <x v="0"/>
    <x v="0"/>
    <x v="0"/>
    <x v="0"/>
    <x v="0"/>
    <x v="0"/>
    <x v="0"/>
    <x v="0"/>
  </r>
  <r>
    <x v="11"/>
    <x v="3"/>
    <x v="0"/>
    <x v="0"/>
    <x v="0"/>
    <x v="0"/>
    <x v="0"/>
    <x v="0"/>
    <x v="0"/>
    <x v="0"/>
    <x v="0"/>
    <x v="0"/>
    <x v="0"/>
    <x v="0"/>
    <x v="0"/>
    <x v="0"/>
  </r>
  <r>
    <x v="11"/>
    <x v="3"/>
    <x v="0"/>
    <x v="1"/>
    <x v="0"/>
    <x v="0"/>
    <x v="0"/>
    <x v="0"/>
    <x v="0"/>
    <x v="0"/>
    <x v="0"/>
    <x v="0"/>
    <x v="0"/>
    <x v="0"/>
    <x v="0"/>
    <x v="0"/>
  </r>
  <r>
    <x v="11"/>
    <x v="3"/>
    <x v="0"/>
    <x v="2"/>
    <x v="0"/>
    <x v="0"/>
    <x v="0"/>
    <x v="0"/>
    <x v="0"/>
    <x v="0"/>
    <x v="0"/>
    <x v="0"/>
    <x v="0"/>
    <x v="0"/>
    <x v="0"/>
    <x v="0"/>
  </r>
  <r>
    <x v="11"/>
    <x v="3"/>
    <x v="0"/>
    <x v="3"/>
    <x v="0"/>
    <x v="0"/>
    <x v="0"/>
    <x v="0"/>
    <x v="0"/>
    <x v="0"/>
    <x v="0"/>
    <x v="0"/>
    <x v="0"/>
    <x v="0"/>
    <x v="0"/>
    <x v="0"/>
  </r>
  <r>
    <x v="11"/>
    <x v="3"/>
    <x v="0"/>
    <x v="4"/>
    <x v="0"/>
    <x v="0"/>
    <x v="0"/>
    <x v="0"/>
    <x v="0"/>
    <x v="0"/>
    <x v="0"/>
    <x v="0"/>
    <x v="0"/>
    <x v="0"/>
    <x v="0"/>
    <x v="0"/>
  </r>
  <r>
    <x v="11"/>
    <x v="3"/>
    <x v="0"/>
    <x v="5"/>
    <x v="0"/>
    <x v="0"/>
    <x v="0"/>
    <x v="0"/>
    <x v="0"/>
    <x v="0"/>
    <x v="0"/>
    <x v="5"/>
    <x v="7"/>
    <x v="0"/>
    <x v="0"/>
    <x v="0"/>
  </r>
  <r>
    <x v="11"/>
    <x v="3"/>
    <x v="0"/>
    <x v="6"/>
    <x v="0"/>
    <x v="0"/>
    <x v="0"/>
    <x v="0"/>
    <x v="0"/>
    <x v="0"/>
    <x v="0"/>
    <x v="0"/>
    <x v="0"/>
    <x v="0"/>
    <x v="0"/>
    <x v="0"/>
  </r>
  <r>
    <x v="11"/>
    <x v="3"/>
    <x v="0"/>
    <x v="7"/>
    <x v="0"/>
    <x v="0"/>
    <x v="0"/>
    <x v="0"/>
    <x v="0"/>
    <x v="0"/>
    <x v="0"/>
    <x v="0"/>
    <x v="0"/>
    <x v="0"/>
    <x v="0"/>
    <x v="0"/>
  </r>
  <r>
    <x v="11"/>
    <x v="3"/>
    <x v="0"/>
    <x v="8"/>
    <x v="0"/>
    <x v="0"/>
    <x v="0"/>
    <x v="0"/>
    <x v="0"/>
    <x v="0"/>
    <x v="0"/>
    <x v="0"/>
    <x v="0"/>
    <x v="0"/>
    <x v="0"/>
    <x v="0"/>
  </r>
  <r>
    <x v="11"/>
    <x v="3"/>
    <x v="0"/>
    <x v="9"/>
    <x v="0"/>
    <x v="0"/>
    <x v="0"/>
    <x v="0"/>
    <x v="0"/>
    <x v="0"/>
    <x v="0"/>
    <x v="0"/>
    <x v="0"/>
    <x v="0"/>
    <x v="0"/>
    <x v="0"/>
  </r>
  <r>
    <x v="11"/>
    <x v="3"/>
    <x v="1"/>
    <x v="10"/>
    <x v="0"/>
    <x v="0"/>
    <x v="12"/>
    <x v="3"/>
    <x v="10"/>
    <x v="0"/>
    <x v="0"/>
    <x v="0"/>
    <x v="0"/>
    <x v="0"/>
    <x v="4"/>
    <x v="0"/>
  </r>
  <r>
    <x v="11"/>
    <x v="3"/>
    <x v="1"/>
    <x v="11"/>
    <x v="0"/>
    <x v="0"/>
    <x v="0"/>
    <x v="0"/>
    <x v="0"/>
    <x v="0"/>
    <x v="5"/>
    <x v="0"/>
    <x v="0"/>
    <x v="0"/>
    <x v="0"/>
    <x v="0"/>
  </r>
  <r>
    <x v="11"/>
    <x v="3"/>
    <x v="1"/>
    <x v="12"/>
    <x v="0"/>
    <x v="0"/>
    <x v="0"/>
    <x v="0"/>
    <x v="0"/>
    <x v="0"/>
    <x v="0"/>
    <x v="0"/>
    <x v="0"/>
    <x v="0"/>
    <x v="0"/>
    <x v="0"/>
  </r>
  <r>
    <x v="11"/>
    <x v="3"/>
    <x v="1"/>
    <x v="13"/>
    <x v="0"/>
    <x v="0"/>
    <x v="0"/>
    <x v="0"/>
    <x v="0"/>
    <x v="0"/>
    <x v="0"/>
    <x v="0"/>
    <x v="0"/>
    <x v="0"/>
    <x v="0"/>
    <x v="0"/>
  </r>
  <r>
    <x v="11"/>
    <x v="3"/>
    <x v="1"/>
    <x v="14"/>
    <x v="0"/>
    <x v="0"/>
    <x v="0"/>
    <x v="0"/>
    <x v="0"/>
    <x v="0"/>
    <x v="0"/>
    <x v="0"/>
    <x v="0"/>
    <x v="0"/>
    <x v="0"/>
    <x v="0"/>
  </r>
  <r>
    <x v="11"/>
    <x v="3"/>
    <x v="1"/>
    <x v="15"/>
    <x v="0"/>
    <x v="0"/>
    <x v="0"/>
    <x v="0"/>
    <x v="0"/>
    <x v="0"/>
    <x v="0"/>
    <x v="0"/>
    <x v="0"/>
    <x v="0"/>
    <x v="0"/>
    <x v="0"/>
  </r>
  <r>
    <x v="11"/>
    <x v="3"/>
    <x v="1"/>
    <x v="16"/>
    <x v="0"/>
    <x v="0"/>
    <x v="0"/>
    <x v="0"/>
    <x v="0"/>
    <x v="0"/>
    <x v="0"/>
    <x v="0"/>
    <x v="0"/>
    <x v="0"/>
    <x v="0"/>
    <x v="0"/>
  </r>
  <r>
    <x v="11"/>
    <x v="3"/>
    <x v="1"/>
    <x v="17"/>
    <x v="0"/>
    <x v="0"/>
    <x v="0"/>
    <x v="0"/>
    <x v="0"/>
    <x v="0"/>
    <x v="0"/>
    <x v="0"/>
    <x v="0"/>
    <x v="0"/>
    <x v="0"/>
    <x v="0"/>
  </r>
  <r>
    <x v="11"/>
    <x v="3"/>
    <x v="1"/>
    <x v="18"/>
    <x v="0"/>
    <x v="0"/>
    <x v="0"/>
    <x v="0"/>
    <x v="0"/>
    <x v="0"/>
    <x v="0"/>
    <x v="0"/>
    <x v="0"/>
    <x v="0"/>
    <x v="0"/>
    <x v="0"/>
  </r>
  <r>
    <x v="11"/>
    <x v="3"/>
    <x v="1"/>
    <x v="19"/>
    <x v="0"/>
    <x v="0"/>
    <x v="0"/>
    <x v="0"/>
    <x v="0"/>
    <x v="0"/>
    <x v="0"/>
    <x v="0"/>
    <x v="0"/>
    <x v="0"/>
    <x v="0"/>
    <x v="0"/>
  </r>
  <r>
    <x v="12"/>
    <x v="2"/>
    <x v="0"/>
    <x v="0"/>
    <x v="0"/>
    <x v="0"/>
    <x v="0"/>
    <x v="0"/>
    <x v="0"/>
    <x v="0"/>
    <x v="0"/>
    <x v="0"/>
    <x v="0"/>
    <x v="0"/>
    <x v="0"/>
    <x v="0"/>
  </r>
  <r>
    <x v="12"/>
    <x v="2"/>
    <x v="0"/>
    <x v="1"/>
    <x v="0"/>
    <x v="0"/>
    <x v="0"/>
    <x v="0"/>
    <x v="0"/>
    <x v="0"/>
    <x v="0"/>
    <x v="0"/>
    <x v="0"/>
    <x v="0"/>
    <x v="0"/>
    <x v="0"/>
  </r>
  <r>
    <x v="12"/>
    <x v="2"/>
    <x v="0"/>
    <x v="2"/>
    <x v="0"/>
    <x v="0"/>
    <x v="0"/>
    <x v="0"/>
    <x v="0"/>
    <x v="0"/>
    <x v="0"/>
    <x v="0"/>
    <x v="0"/>
    <x v="0"/>
    <x v="0"/>
    <x v="0"/>
  </r>
  <r>
    <x v="12"/>
    <x v="2"/>
    <x v="0"/>
    <x v="3"/>
    <x v="0"/>
    <x v="0"/>
    <x v="0"/>
    <x v="0"/>
    <x v="0"/>
    <x v="0"/>
    <x v="0"/>
    <x v="0"/>
    <x v="0"/>
    <x v="0"/>
    <x v="0"/>
    <x v="0"/>
  </r>
  <r>
    <x v="12"/>
    <x v="2"/>
    <x v="0"/>
    <x v="4"/>
    <x v="0"/>
    <x v="0"/>
    <x v="0"/>
    <x v="0"/>
    <x v="0"/>
    <x v="0"/>
    <x v="0"/>
    <x v="0"/>
    <x v="0"/>
    <x v="0"/>
    <x v="0"/>
    <x v="0"/>
  </r>
  <r>
    <x v="12"/>
    <x v="2"/>
    <x v="0"/>
    <x v="5"/>
    <x v="0"/>
    <x v="0"/>
    <x v="0"/>
    <x v="0"/>
    <x v="0"/>
    <x v="0"/>
    <x v="0"/>
    <x v="0"/>
    <x v="0"/>
    <x v="0"/>
    <x v="0"/>
    <x v="0"/>
  </r>
  <r>
    <x v="12"/>
    <x v="2"/>
    <x v="0"/>
    <x v="6"/>
    <x v="0"/>
    <x v="0"/>
    <x v="0"/>
    <x v="0"/>
    <x v="0"/>
    <x v="0"/>
    <x v="0"/>
    <x v="0"/>
    <x v="0"/>
    <x v="0"/>
    <x v="0"/>
    <x v="0"/>
  </r>
  <r>
    <x v="12"/>
    <x v="2"/>
    <x v="0"/>
    <x v="7"/>
    <x v="0"/>
    <x v="0"/>
    <x v="0"/>
    <x v="0"/>
    <x v="0"/>
    <x v="0"/>
    <x v="0"/>
    <x v="0"/>
    <x v="0"/>
    <x v="0"/>
    <x v="0"/>
    <x v="0"/>
  </r>
  <r>
    <x v="12"/>
    <x v="2"/>
    <x v="0"/>
    <x v="8"/>
    <x v="0"/>
    <x v="0"/>
    <x v="0"/>
    <x v="0"/>
    <x v="0"/>
    <x v="0"/>
    <x v="0"/>
    <x v="0"/>
    <x v="0"/>
    <x v="0"/>
    <x v="0"/>
    <x v="0"/>
  </r>
  <r>
    <x v="12"/>
    <x v="2"/>
    <x v="0"/>
    <x v="9"/>
    <x v="0"/>
    <x v="0"/>
    <x v="0"/>
    <x v="0"/>
    <x v="0"/>
    <x v="0"/>
    <x v="0"/>
    <x v="0"/>
    <x v="0"/>
    <x v="0"/>
    <x v="0"/>
    <x v="0"/>
  </r>
  <r>
    <x v="12"/>
    <x v="2"/>
    <x v="1"/>
    <x v="10"/>
    <x v="0"/>
    <x v="0"/>
    <x v="0"/>
    <x v="0"/>
    <x v="2"/>
    <x v="0"/>
    <x v="0"/>
    <x v="0"/>
    <x v="0"/>
    <x v="0"/>
    <x v="0"/>
    <x v="0"/>
  </r>
  <r>
    <x v="12"/>
    <x v="2"/>
    <x v="1"/>
    <x v="11"/>
    <x v="0"/>
    <x v="0"/>
    <x v="0"/>
    <x v="0"/>
    <x v="0"/>
    <x v="0"/>
    <x v="0"/>
    <x v="0"/>
    <x v="0"/>
    <x v="0"/>
    <x v="0"/>
    <x v="0"/>
  </r>
  <r>
    <x v="12"/>
    <x v="2"/>
    <x v="1"/>
    <x v="12"/>
    <x v="0"/>
    <x v="0"/>
    <x v="0"/>
    <x v="0"/>
    <x v="0"/>
    <x v="0"/>
    <x v="0"/>
    <x v="0"/>
    <x v="0"/>
    <x v="0"/>
    <x v="0"/>
    <x v="0"/>
  </r>
  <r>
    <x v="12"/>
    <x v="2"/>
    <x v="1"/>
    <x v="13"/>
    <x v="0"/>
    <x v="0"/>
    <x v="0"/>
    <x v="0"/>
    <x v="0"/>
    <x v="0"/>
    <x v="0"/>
    <x v="0"/>
    <x v="0"/>
    <x v="0"/>
    <x v="0"/>
    <x v="0"/>
  </r>
  <r>
    <x v="12"/>
    <x v="2"/>
    <x v="1"/>
    <x v="14"/>
    <x v="0"/>
    <x v="0"/>
    <x v="0"/>
    <x v="0"/>
    <x v="0"/>
    <x v="0"/>
    <x v="0"/>
    <x v="0"/>
    <x v="0"/>
    <x v="0"/>
    <x v="0"/>
    <x v="0"/>
  </r>
  <r>
    <x v="12"/>
    <x v="2"/>
    <x v="1"/>
    <x v="15"/>
    <x v="0"/>
    <x v="0"/>
    <x v="0"/>
    <x v="0"/>
    <x v="0"/>
    <x v="0"/>
    <x v="0"/>
    <x v="0"/>
    <x v="0"/>
    <x v="0"/>
    <x v="0"/>
    <x v="0"/>
  </r>
  <r>
    <x v="12"/>
    <x v="2"/>
    <x v="1"/>
    <x v="16"/>
    <x v="0"/>
    <x v="0"/>
    <x v="0"/>
    <x v="0"/>
    <x v="0"/>
    <x v="0"/>
    <x v="0"/>
    <x v="0"/>
    <x v="0"/>
    <x v="0"/>
    <x v="0"/>
    <x v="0"/>
  </r>
  <r>
    <x v="12"/>
    <x v="2"/>
    <x v="1"/>
    <x v="17"/>
    <x v="0"/>
    <x v="0"/>
    <x v="0"/>
    <x v="0"/>
    <x v="0"/>
    <x v="0"/>
    <x v="0"/>
    <x v="0"/>
    <x v="0"/>
    <x v="0"/>
    <x v="0"/>
    <x v="0"/>
  </r>
  <r>
    <x v="12"/>
    <x v="2"/>
    <x v="1"/>
    <x v="18"/>
    <x v="0"/>
    <x v="0"/>
    <x v="0"/>
    <x v="0"/>
    <x v="0"/>
    <x v="0"/>
    <x v="0"/>
    <x v="0"/>
    <x v="0"/>
    <x v="0"/>
    <x v="0"/>
    <x v="0"/>
  </r>
  <r>
    <x v="12"/>
    <x v="2"/>
    <x v="1"/>
    <x v="19"/>
    <x v="0"/>
    <x v="0"/>
    <x v="0"/>
    <x v="0"/>
    <x v="0"/>
    <x v="0"/>
    <x v="0"/>
    <x v="0"/>
    <x v="0"/>
    <x v="0"/>
    <x v="0"/>
    <x v="0"/>
  </r>
  <r>
    <x v="13"/>
    <x v="5"/>
    <x v="0"/>
    <x v="0"/>
    <x v="0"/>
    <x v="0"/>
    <x v="0"/>
    <x v="0"/>
    <x v="0"/>
    <x v="0"/>
    <x v="0"/>
    <x v="0"/>
    <x v="0"/>
    <x v="0"/>
    <x v="0"/>
    <x v="0"/>
  </r>
  <r>
    <x v="13"/>
    <x v="5"/>
    <x v="0"/>
    <x v="1"/>
    <x v="0"/>
    <x v="0"/>
    <x v="0"/>
    <x v="0"/>
    <x v="0"/>
    <x v="0"/>
    <x v="0"/>
    <x v="0"/>
    <x v="0"/>
    <x v="0"/>
    <x v="0"/>
    <x v="0"/>
  </r>
  <r>
    <x v="13"/>
    <x v="5"/>
    <x v="0"/>
    <x v="2"/>
    <x v="0"/>
    <x v="0"/>
    <x v="0"/>
    <x v="0"/>
    <x v="0"/>
    <x v="0"/>
    <x v="0"/>
    <x v="0"/>
    <x v="0"/>
    <x v="0"/>
    <x v="0"/>
    <x v="0"/>
  </r>
  <r>
    <x v="13"/>
    <x v="5"/>
    <x v="0"/>
    <x v="3"/>
    <x v="0"/>
    <x v="0"/>
    <x v="0"/>
    <x v="0"/>
    <x v="0"/>
    <x v="0"/>
    <x v="0"/>
    <x v="0"/>
    <x v="0"/>
    <x v="0"/>
    <x v="0"/>
    <x v="0"/>
  </r>
  <r>
    <x v="13"/>
    <x v="5"/>
    <x v="0"/>
    <x v="4"/>
    <x v="0"/>
    <x v="0"/>
    <x v="0"/>
    <x v="0"/>
    <x v="0"/>
    <x v="0"/>
    <x v="0"/>
    <x v="0"/>
    <x v="0"/>
    <x v="0"/>
    <x v="0"/>
    <x v="0"/>
  </r>
  <r>
    <x v="13"/>
    <x v="5"/>
    <x v="0"/>
    <x v="5"/>
    <x v="0"/>
    <x v="0"/>
    <x v="0"/>
    <x v="0"/>
    <x v="0"/>
    <x v="0"/>
    <x v="0"/>
    <x v="0"/>
    <x v="0"/>
    <x v="0"/>
    <x v="0"/>
    <x v="0"/>
  </r>
  <r>
    <x v="13"/>
    <x v="5"/>
    <x v="0"/>
    <x v="6"/>
    <x v="0"/>
    <x v="0"/>
    <x v="0"/>
    <x v="0"/>
    <x v="0"/>
    <x v="0"/>
    <x v="0"/>
    <x v="0"/>
    <x v="0"/>
    <x v="0"/>
    <x v="0"/>
    <x v="0"/>
  </r>
  <r>
    <x v="13"/>
    <x v="5"/>
    <x v="0"/>
    <x v="7"/>
    <x v="0"/>
    <x v="0"/>
    <x v="0"/>
    <x v="0"/>
    <x v="0"/>
    <x v="0"/>
    <x v="0"/>
    <x v="0"/>
    <x v="0"/>
    <x v="0"/>
    <x v="0"/>
    <x v="0"/>
  </r>
  <r>
    <x v="13"/>
    <x v="5"/>
    <x v="0"/>
    <x v="8"/>
    <x v="0"/>
    <x v="0"/>
    <x v="0"/>
    <x v="0"/>
    <x v="0"/>
    <x v="0"/>
    <x v="0"/>
    <x v="0"/>
    <x v="0"/>
    <x v="0"/>
    <x v="0"/>
    <x v="0"/>
  </r>
  <r>
    <x v="13"/>
    <x v="5"/>
    <x v="0"/>
    <x v="9"/>
    <x v="0"/>
    <x v="0"/>
    <x v="0"/>
    <x v="0"/>
    <x v="0"/>
    <x v="0"/>
    <x v="0"/>
    <x v="0"/>
    <x v="0"/>
    <x v="0"/>
    <x v="0"/>
    <x v="0"/>
  </r>
  <r>
    <x v="13"/>
    <x v="5"/>
    <x v="1"/>
    <x v="10"/>
    <x v="0"/>
    <x v="0"/>
    <x v="0"/>
    <x v="0"/>
    <x v="0"/>
    <x v="0"/>
    <x v="0"/>
    <x v="0"/>
    <x v="0"/>
    <x v="3"/>
    <x v="0"/>
    <x v="0"/>
  </r>
  <r>
    <x v="13"/>
    <x v="5"/>
    <x v="1"/>
    <x v="11"/>
    <x v="0"/>
    <x v="0"/>
    <x v="0"/>
    <x v="0"/>
    <x v="0"/>
    <x v="0"/>
    <x v="0"/>
    <x v="0"/>
    <x v="0"/>
    <x v="0"/>
    <x v="0"/>
    <x v="0"/>
  </r>
  <r>
    <x v="13"/>
    <x v="5"/>
    <x v="1"/>
    <x v="12"/>
    <x v="0"/>
    <x v="0"/>
    <x v="0"/>
    <x v="0"/>
    <x v="0"/>
    <x v="0"/>
    <x v="0"/>
    <x v="0"/>
    <x v="0"/>
    <x v="0"/>
    <x v="0"/>
    <x v="0"/>
  </r>
  <r>
    <x v="13"/>
    <x v="5"/>
    <x v="1"/>
    <x v="13"/>
    <x v="0"/>
    <x v="0"/>
    <x v="0"/>
    <x v="0"/>
    <x v="0"/>
    <x v="0"/>
    <x v="0"/>
    <x v="0"/>
    <x v="0"/>
    <x v="0"/>
    <x v="0"/>
    <x v="0"/>
  </r>
  <r>
    <x v="13"/>
    <x v="5"/>
    <x v="1"/>
    <x v="14"/>
    <x v="0"/>
    <x v="0"/>
    <x v="0"/>
    <x v="0"/>
    <x v="0"/>
    <x v="0"/>
    <x v="0"/>
    <x v="0"/>
    <x v="0"/>
    <x v="0"/>
    <x v="0"/>
    <x v="0"/>
  </r>
  <r>
    <x v="13"/>
    <x v="5"/>
    <x v="1"/>
    <x v="15"/>
    <x v="0"/>
    <x v="0"/>
    <x v="0"/>
    <x v="0"/>
    <x v="0"/>
    <x v="0"/>
    <x v="0"/>
    <x v="0"/>
    <x v="0"/>
    <x v="0"/>
    <x v="0"/>
    <x v="0"/>
  </r>
  <r>
    <x v="13"/>
    <x v="5"/>
    <x v="1"/>
    <x v="16"/>
    <x v="0"/>
    <x v="0"/>
    <x v="0"/>
    <x v="0"/>
    <x v="0"/>
    <x v="0"/>
    <x v="0"/>
    <x v="0"/>
    <x v="0"/>
    <x v="0"/>
    <x v="0"/>
    <x v="0"/>
  </r>
  <r>
    <x v="13"/>
    <x v="5"/>
    <x v="1"/>
    <x v="17"/>
    <x v="0"/>
    <x v="0"/>
    <x v="0"/>
    <x v="0"/>
    <x v="0"/>
    <x v="0"/>
    <x v="0"/>
    <x v="0"/>
    <x v="0"/>
    <x v="0"/>
    <x v="0"/>
    <x v="0"/>
  </r>
  <r>
    <x v="13"/>
    <x v="5"/>
    <x v="1"/>
    <x v="18"/>
    <x v="0"/>
    <x v="0"/>
    <x v="0"/>
    <x v="0"/>
    <x v="0"/>
    <x v="0"/>
    <x v="0"/>
    <x v="0"/>
    <x v="0"/>
    <x v="0"/>
    <x v="0"/>
    <x v="0"/>
  </r>
  <r>
    <x v="13"/>
    <x v="5"/>
    <x v="1"/>
    <x v="19"/>
    <x v="0"/>
    <x v="0"/>
    <x v="0"/>
    <x v="0"/>
    <x v="0"/>
    <x v="0"/>
    <x v="0"/>
    <x v="0"/>
    <x v="0"/>
    <x v="0"/>
    <x v="0"/>
    <x v="0"/>
  </r>
  <r>
    <x v="14"/>
    <x v="2"/>
    <x v="0"/>
    <x v="0"/>
    <x v="0"/>
    <x v="0"/>
    <x v="0"/>
    <x v="0"/>
    <x v="0"/>
    <x v="0"/>
    <x v="0"/>
    <x v="0"/>
    <x v="0"/>
    <x v="0"/>
    <x v="0"/>
    <x v="0"/>
  </r>
  <r>
    <x v="14"/>
    <x v="2"/>
    <x v="0"/>
    <x v="1"/>
    <x v="0"/>
    <x v="0"/>
    <x v="0"/>
    <x v="0"/>
    <x v="0"/>
    <x v="0"/>
    <x v="0"/>
    <x v="0"/>
    <x v="0"/>
    <x v="0"/>
    <x v="0"/>
    <x v="0"/>
  </r>
  <r>
    <x v="14"/>
    <x v="2"/>
    <x v="0"/>
    <x v="2"/>
    <x v="0"/>
    <x v="0"/>
    <x v="0"/>
    <x v="0"/>
    <x v="0"/>
    <x v="0"/>
    <x v="0"/>
    <x v="0"/>
    <x v="0"/>
    <x v="0"/>
    <x v="0"/>
    <x v="0"/>
  </r>
  <r>
    <x v="14"/>
    <x v="2"/>
    <x v="0"/>
    <x v="3"/>
    <x v="0"/>
    <x v="0"/>
    <x v="0"/>
    <x v="0"/>
    <x v="0"/>
    <x v="0"/>
    <x v="0"/>
    <x v="0"/>
    <x v="0"/>
    <x v="0"/>
    <x v="0"/>
    <x v="0"/>
  </r>
  <r>
    <x v="14"/>
    <x v="2"/>
    <x v="0"/>
    <x v="4"/>
    <x v="0"/>
    <x v="0"/>
    <x v="0"/>
    <x v="0"/>
    <x v="0"/>
    <x v="0"/>
    <x v="0"/>
    <x v="0"/>
    <x v="0"/>
    <x v="0"/>
    <x v="0"/>
    <x v="0"/>
  </r>
  <r>
    <x v="14"/>
    <x v="2"/>
    <x v="0"/>
    <x v="5"/>
    <x v="0"/>
    <x v="0"/>
    <x v="0"/>
    <x v="0"/>
    <x v="0"/>
    <x v="0"/>
    <x v="0"/>
    <x v="0"/>
    <x v="0"/>
    <x v="0"/>
    <x v="0"/>
    <x v="0"/>
  </r>
  <r>
    <x v="14"/>
    <x v="2"/>
    <x v="0"/>
    <x v="6"/>
    <x v="0"/>
    <x v="0"/>
    <x v="0"/>
    <x v="0"/>
    <x v="0"/>
    <x v="0"/>
    <x v="0"/>
    <x v="0"/>
    <x v="0"/>
    <x v="0"/>
    <x v="0"/>
    <x v="0"/>
  </r>
  <r>
    <x v="14"/>
    <x v="2"/>
    <x v="0"/>
    <x v="7"/>
    <x v="0"/>
    <x v="0"/>
    <x v="0"/>
    <x v="0"/>
    <x v="0"/>
    <x v="0"/>
    <x v="0"/>
    <x v="0"/>
    <x v="0"/>
    <x v="0"/>
    <x v="0"/>
    <x v="0"/>
  </r>
  <r>
    <x v="14"/>
    <x v="2"/>
    <x v="0"/>
    <x v="8"/>
    <x v="0"/>
    <x v="0"/>
    <x v="0"/>
    <x v="0"/>
    <x v="0"/>
    <x v="0"/>
    <x v="0"/>
    <x v="0"/>
    <x v="0"/>
    <x v="0"/>
    <x v="0"/>
    <x v="0"/>
  </r>
  <r>
    <x v="14"/>
    <x v="2"/>
    <x v="0"/>
    <x v="9"/>
    <x v="0"/>
    <x v="0"/>
    <x v="0"/>
    <x v="0"/>
    <x v="0"/>
    <x v="0"/>
    <x v="0"/>
    <x v="0"/>
    <x v="0"/>
    <x v="0"/>
    <x v="0"/>
    <x v="0"/>
  </r>
  <r>
    <x v="14"/>
    <x v="2"/>
    <x v="1"/>
    <x v="10"/>
    <x v="0"/>
    <x v="0"/>
    <x v="0"/>
    <x v="0"/>
    <x v="0"/>
    <x v="0"/>
    <x v="0"/>
    <x v="0"/>
    <x v="0"/>
    <x v="0"/>
    <x v="0"/>
    <x v="0"/>
  </r>
  <r>
    <x v="14"/>
    <x v="2"/>
    <x v="1"/>
    <x v="11"/>
    <x v="0"/>
    <x v="0"/>
    <x v="0"/>
    <x v="0"/>
    <x v="0"/>
    <x v="0"/>
    <x v="0"/>
    <x v="0"/>
    <x v="11"/>
    <x v="0"/>
    <x v="0"/>
    <x v="0"/>
  </r>
  <r>
    <x v="14"/>
    <x v="2"/>
    <x v="1"/>
    <x v="12"/>
    <x v="0"/>
    <x v="0"/>
    <x v="0"/>
    <x v="0"/>
    <x v="0"/>
    <x v="0"/>
    <x v="0"/>
    <x v="0"/>
    <x v="0"/>
    <x v="0"/>
    <x v="0"/>
    <x v="0"/>
  </r>
  <r>
    <x v="14"/>
    <x v="2"/>
    <x v="1"/>
    <x v="13"/>
    <x v="0"/>
    <x v="0"/>
    <x v="0"/>
    <x v="0"/>
    <x v="0"/>
    <x v="0"/>
    <x v="0"/>
    <x v="0"/>
    <x v="0"/>
    <x v="0"/>
    <x v="0"/>
    <x v="0"/>
  </r>
  <r>
    <x v="14"/>
    <x v="2"/>
    <x v="1"/>
    <x v="14"/>
    <x v="0"/>
    <x v="0"/>
    <x v="0"/>
    <x v="0"/>
    <x v="0"/>
    <x v="0"/>
    <x v="0"/>
    <x v="0"/>
    <x v="0"/>
    <x v="0"/>
    <x v="0"/>
    <x v="0"/>
  </r>
  <r>
    <x v="14"/>
    <x v="2"/>
    <x v="1"/>
    <x v="15"/>
    <x v="0"/>
    <x v="0"/>
    <x v="0"/>
    <x v="0"/>
    <x v="0"/>
    <x v="0"/>
    <x v="0"/>
    <x v="0"/>
    <x v="0"/>
    <x v="0"/>
    <x v="0"/>
    <x v="0"/>
  </r>
  <r>
    <x v="14"/>
    <x v="2"/>
    <x v="1"/>
    <x v="16"/>
    <x v="0"/>
    <x v="0"/>
    <x v="0"/>
    <x v="0"/>
    <x v="0"/>
    <x v="0"/>
    <x v="0"/>
    <x v="0"/>
    <x v="0"/>
    <x v="0"/>
    <x v="0"/>
    <x v="0"/>
  </r>
  <r>
    <x v="14"/>
    <x v="2"/>
    <x v="1"/>
    <x v="17"/>
    <x v="0"/>
    <x v="0"/>
    <x v="0"/>
    <x v="0"/>
    <x v="0"/>
    <x v="0"/>
    <x v="0"/>
    <x v="0"/>
    <x v="0"/>
    <x v="0"/>
    <x v="0"/>
    <x v="0"/>
  </r>
  <r>
    <x v="14"/>
    <x v="2"/>
    <x v="1"/>
    <x v="18"/>
    <x v="0"/>
    <x v="0"/>
    <x v="0"/>
    <x v="0"/>
    <x v="0"/>
    <x v="0"/>
    <x v="0"/>
    <x v="0"/>
    <x v="0"/>
    <x v="0"/>
    <x v="0"/>
    <x v="0"/>
  </r>
  <r>
    <x v="14"/>
    <x v="2"/>
    <x v="1"/>
    <x v="19"/>
    <x v="0"/>
    <x v="0"/>
    <x v="0"/>
    <x v="0"/>
    <x v="0"/>
    <x v="0"/>
    <x v="0"/>
    <x v="0"/>
    <x v="0"/>
    <x v="0"/>
    <x v="0"/>
    <x v="0"/>
  </r>
  <r>
    <x v="15"/>
    <x v="0"/>
    <x v="0"/>
    <x v="0"/>
    <x v="0"/>
    <x v="0"/>
    <x v="0"/>
    <x v="0"/>
    <x v="0"/>
    <x v="0"/>
    <x v="0"/>
    <x v="0"/>
    <x v="9"/>
    <x v="0"/>
    <x v="0"/>
    <x v="0"/>
  </r>
  <r>
    <x v="15"/>
    <x v="0"/>
    <x v="0"/>
    <x v="1"/>
    <x v="0"/>
    <x v="0"/>
    <x v="0"/>
    <x v="0"/>
    <x v="0"/>
    <x v="0"/>
    <x v="0"/>
    <x v="0"/>
    <x v="0"/>
    <x v="0"/>
    <x v="0"/>
    <x v="0"/>
  </r>
  <r>
    <x v="15"/>
    <x v="0"/>
    <x v="0"/>
    <x v="2"/>
    <x v="0"/>
    <x v="0"/>
    <x v="0"/>
    <x v="0"/>
    <x v="0"/>
    <x v="0"/>
    <x v="0"/>
    <x v="0"/>
    <x v="0"/>
    <x v="0"/>
    <x v="0"/>
    <x v="0"/>
  </r>
  <r>
    <x v="15"/>
    <x v="0"/>
    <x v="0"/>
    <x v="3"/>
    <x v="0"/>
    <x v="0"/>
    <x v="0"/>
    <x v="0"/>
    <x v="0"/>
    <x v="0"/>
    <x v="0"/>
    <x v="0"/>
    <x v="0"/>
    <x v="0"/>
    <x v="0"/>
    <x v="0"/>
  </r>
  <r>
    <x v="15"/>
    <x v="0"/>
    <x v="0"/>
    <x v="4"/>
    <x v="0"/>
    <x v="0"/>
    <x v="0"/>
    <x v="0"/>
    <x v="0"/>
    <x v="0"/>
    <x v="0"/>
    <x v="0"/>
    <x v="0"/>
    <x v="0"/>
    <x v="0"/>
    <x v="0"/>
  </r>
  <r>
    <x v="15"/>
    <x v="0"/>
    <x v="0"/>
    <x v="5"/>
    <x v="9"/>
    <x v="0"/>
    <x v="0"/>
    <x v="0"/>
    <x v="0"/>
    <x v="0"/>
    <x v="0"/>
    <x v="0"/>
    <x v="0"/>
    <x v="0"/>
    <x v="0"/>
    <x v="0"/>
  </r>
  <r>
    <x v="15"/>
    <x v="0"/>
    <x v="0"/>
    <x v="6"/>
    <x v="0"/>
    <x v="0"/>
    <x v="0"/>
    <x v="0"/>
    <x v="0"/>
    <x v="0"/>
    <x v="0"/>
    <x v="0"/>
    <x v="0"/>
    <x v="0"/>
    <x v="0"/>
    <x v="0"/>
  </r>
  <r>
    <x v="15"/>
    <x v="0"/>
    <x v="0"/>
    <x v="7"/>
    <x v="0"/>
    <x v="0"/>
    <x v="0"/>
    <x v="0"/>
    <x v="0"/>
    <x v="0"/>
    <x v="0"/>
    <x v="0"/>
    <x v="0"/>
    <x v="0"/>
    <x v="0"/>
    <x v="0"/>
  </r>
  <r>
    <x v="15"/>
    <x v="0"/>
    <x v="0"/>
    <x v="8"/>
    <x v="0"/>
    <x v="0"/>
    <x v="0"/>
    <x v="0"/>
    <x v="0"/>
    <x v="0"/>
    <x v="0"/>
    <x v="0"/>
    <x v="0"/>
    <x v="0"/>
    <x v="0"/>
    <x v="0"/>
  </r>
  <r>
    <x v="15"/>
    <x v="0"/>
    <x v="0"/>
    <x v="9"/>
    <x v="0"/>
    <x v="0"/>
    <x v="0"/>
    <x v="0"/>
    <x v="0"/>
    <x v="0"/>
    <x v="0"/>
    <x v="0"/>
    <x v="0"/>
    <x v="0"/>
    <x v="0"/>
    <x v="0"/>
  </r>
  <r>
    <x v="15"/>
    <x v="0"/>
    <x v="1"/>
    <x v="10"/>
    <x v="10"/>
    <x v="10"/>
    <x v="13"/>
    <x v="10"/>
    <x v="11"/>
    <x v="13"/>
    <x v="6"/>
    <x v="8"/>
    <x v="12"/>
    <x v="10"/>
    <x v="2"/>
    <x v="11"/>
  </r>
  <r>
    <x v="15"/>
    <x v="0"/>
    <x v="1"/>
    <x v="11"/>
    <x v="0"/>
    <x v="0"/>
    <x v="0"/>
    <x v="0"/>
    <x v="0"/>
    <x v="0"/>
    <x v="0"/>
    <x v="0"/>
    <x v="0"/>
    <x v="0"/>
    <x v="0"/>
    <x v="0"/>
  </r>
  <r>
    <x v="15"/>
    <x v="0"/>
    <x v="1"/>
    <x v="12"/>
    <x v="0"/>
    <x v="0"/>
    <x v="0"/>
    <x v="0"/>
    <x v="0"/>
    <x v="0"/>
    <x v="0"/>
    <x v="0"/>
    <x v="0"/>
    <x v="0"/>
    <x v="0"/>
    <x v="0"/>
  </r>
  <r>
    <x v="15"/>
    <x v="0"/>
    <x v="1"/>
    <x v="13"/>
    <x v="0"/>
    <x v="0"/>
    <x v="0"/>
    <x v="0"/>
    <x v="0"/>
    <x v="0"/>
    <x v="0"/>
    <x v="0"/>
    <x v="0"/>
    <x v="0"/>
    <x v="0"/>
    <x v="0"/>
  </r>
  <r>
    <x v="15"/>
    <x v="0"/>
    <x v="1"/>
    <x v="14"/>
    <x v="0"/>
    <x v="0"/>
    <x v="0"/>
    <x v="0"/>
    <x v="0"/>
    <x v="0"/>
    <x v="0"/>
    <x v="0"/>
    <x v="0"/>
    <x v="0"/>
    <x v="0"/>
    <x v="0"/>
  </r>
  <r>
    <x v="15"/>
    <x v="0"/>
    <x v="1"/>
    <x v="15"/>
    <x v="0"/>
    <x v="0"/>
    <x v="0"/>
    <x v="0"/>
    <x v="0"/>
    <x v="0"/>
    <x v="0"/>
    <x v="0"/>
    <x v="0"/>
    <x v="0"/>
    <x v="0"/>
    <x v="0"/>
  </r>
  <r>
    <x v="15"/>
    <x v="0"/>
    <x v="1"/>
    <x v="16"/>
    <x v="0"/>
    <x v="0"/>
    <x v="0"/>
    <x v="0"/>
    <x v="0"/>
    <x v="0"/>
    <x v="0"/>
    <x v="0"/>
    <x v="0"/>
    <x v="0"/>
    <x v="0"/>
    <x v="0"/>
  </r>
  <r>
    <x v="15"/>
    <x v="0"/>
    <x v="1"/>
    <x v="17"/>
    <x v="0"/>
    <x v="0"/>
    <x v="0"/>
    <x v="0"/>
    <x v="0"/>
    <x v="0"/>
    <x v="0"/>
    <x v="0"/>
    <x v="0"/>
    <x v="0"/>
    <x v="0"/>
    <x v="0"/>
  </r>
  <r>
    <x v="15"/>
    <x v="0"/>
    <x v="1"/>
    <x v="18"/>
    <x v="0"/>
    <x v="0"/>
    <x v="0"/>
    <x v="0"/>
    <x v="0"/>
    <x v="0"/>
    <x v="0"/>
    <x v="0"/>
    <x v="0"/>
    <x v="0"/>
    <x v="0"/>
    <x v="0"/>
  </r>
  <r>
    <x v="15"/>
    <x v="0"/>
    <x v="1"/>
    <x v="19"/>
    <x v="0"/>
    <x v="0"/>
    <x v="0"/>
    <x v="0"/>
    <x v="0"/>
    <x v="0"/>
    <x v="0"/>
    <x v="0"/>
    <x v="0"/>
    <x v="0"/>
    <x v="0"/>
    <x v="0"/>
  </r>
  <r>
    <x v="16"/>
    <x v="3"/>
    <x v="0"/>
    <x v="0"/>
    <x v="0"/>
    <x v="0"/>
    <x v="0"/>
    <x v="0"/>
    <x v="0"/>
    <x v="0"/>
    <x v="0"/>
    <x v="0"/>
    <x v="0"/>
    <x v="0"/>
    <x v="0"/>
    <x v="0"/>
  </r>
  <r>
    <x v="16"/>
    <x v="3"/>
    <x v="0"/>
    <x v="1"/>
    <x v="0"/>
    <x v="0"/>
    <x v="0"/>
    <x v="0"/>
    <x v="0"/>
    <x v="0"/>
    <x v="0"/>
    <x v="0"/>
    <x v="0"/>
    <x v="0"/>
    <x v="0"/>
    <x v="0"/>
  </r>
  <r>
    <x v="16"/>
    <x v="3"/>
    <x v="0"/>
    <x v="2"/>
    <x v="0"/>
    <x v="0"/>
    <x v="0"/>
    <x v="0"/>
    <x v="0"/>
    <x v="0"/>
    <x v="0"/>
    <x v="0"/>
    <x v="0"/>
    <x v="0"/>
    <x v="0"/>
    <x v="0"/>
  </r>
  <r>
    <x v="16"/>
    <x v="3"/>
    <x v="0"/>
    <x v="3"/>
    <x v="0"/>
    <x v="0"/>
    <x v="0"/>
    <x v="0"/>
    <x v="0"/>
    <x v="0"/>
    <x v="0"/>
    <x v="0"/>
    <x v="0"/>
    <x v="0"/>
    <x v="0"/>
    <x v="0"/>
  </r>
  <r>
    <x v="16"/>
    <x v="3"/>
    <x v="0"/>
    <x v="4"/>
    <x v="0"/>
    <x v="0"/>
    <x v="0"/>
    <x v="0"/>
    <x v="0"/>
    <x v="0"/>
    <x v="0"/>
    <x v="0"/>
    <x v="0"/>
    <x v="0"/>
    <x v="0"/>
    <x v="0"/>
  </r>
  <r>
    <x v="16"/>
    <x v="3"/>
    <x v="0"/>
    <x v="5"/>
    <x v="0"/>
    <x v="0"/>
    <x v="3"/>
    <x v="0"/>
    <x v="0"/>
    <x v="0"/>
    <x v="0"/>
    <x v="0"/>
    <x v="13"/>
    <x v="0"/>
    <x v="0"/>
    <x v="0"/>
  </r>
  <r>
    <x v="16"/>
    <x v="3"/>
    <x v="0"/>
    <x v="6"/>
    <x v="0"/>
    <x v="0"/>
    <x v="0"/>
    <x v="0"/>
    <x v="0"/>
    <x v="0"/>
    <x v="0"/>
    <x v="0"/>
    <x v="0"/>
    <x v="0"/>
    <x v="0"/>
    <x v="0"/>
  </r>
  <r>
    <x v="16"/>
    <x v="3"/>
    <x v="0"/>
    <x v="7"/>
    <x v="0"/>
    <x v="0"/>
    <x v="0"/>
    <x v="0"/>
    <x v="0"/>
    <x v="0"/>
    <x v="0"/>
    <x v="0"/>
    <x v="0"/>
    <x v="0"/>
    <x v="0"/>
    <x v="0"/>
  </r>
  <r>
    <x v="16"/>
    <x v="3"/>
    <x v="0"/>
    <x v="8"/>
    <x v="0"/>
    <x v="0"/>
    <x v="0"/>
    <x v="0"/>
    <x v="0"/>
    <x v="0"/>
    <x v="0"/>
    <x v="0"/>
    <x v="0"/>
    <x v="0"/>
    <x v="0"/>
    <x v="0"/>
  </r>
  <r>
    <x v="16"/>
    <x v="3"/>
    <x v="0"/>
    <x v="9"/>
    <x v="0"/>
    <x v="0"/>
    <x v="0"/>
    <x v="0"/>
    <x v="0"/>
    <x v="0"/>
    <x v="0"/>
    <x v="0"/>
    <x v="0"/>
    <x v="0"/>
    <x v="0"/>
    <x v="0"/>
  </r>
  <r>
    <x v="16"/>
    <x v="3"/>
    <x v="1"/>
    <x v="10"/>
    <x v="0"/>
    <x v="0"/>
    <x v="0"/>
    <x v="11"/>
    <x v="0"/>
    <x v="0"/>
    <x v="0"/>
    <x v="0"/>
    <x v="0"/>
    <x v="5"/>
    <x v="4"/>
    <x v="0"/>
  </r>
  <r>
    <x v="16"/>
    <x v="3"/>
    <x v="1"/>
    <x v="11"/>
    <x v="0"/>
    <x v="0"/>
    <x v="0"/>
    <x v="0"/>
    <x v="0"/>
    <x v="0"/>
    <x v="0"/>
    <x v="0"/>
    <x v="8"/>
    <x v="0"/>
    <x v="0"/>
    <x v="0"/>
  </r>
  <r>
    <x v="16"/>
    <x v="3"/>
    <x v="1"/>
    <x v="12"/>
    <x v="0"/>
    <x v="0"/>
    <x v="0"/>
    <x v="0"/>
    <x v="0"/>
    <x v="0"/>
    <x v="0"/>
    <x v="0"/>
    <x v="0"/>
    <x v="0"/>
    <x v="0"/>
    <x v="0"/>
  </r>
  <r>
    <x v="16"/>
    <x v="3"/>
    <x v="1"/>
    <x v="13"/>
    <x v="0"/>
    <x v="0"/>
    <x v="0"/>
    <x v="0"/>
    <x v="0"/>
    <x v="0"/>
    <x v="0"/>
    <x v="0"/>
    <x v="0"/>
    <x v="0"/>
    <x v="0"/>
    <x v="0"/>
  </r>
  <r>
    <x v="16"/>
    <x v="3"/>
    <x v="1"/>
    <x v="14"/>
    <x v="0"/>
    <x v="0"/>
    <x v="0"/>
    <x v="0"/>
    <x v="0"/>
    <x v="0"/>
    <x v="0"/>
    <x v="0"/>
    <x v="0"/>
    <x v="0"/>
    <x v="0"/>
    <x v="0"/>
  </r>
  <r>
    <x v="16"/>
    <x v="3"/>
    <x v="1"/>
    <x v="15"/>
    <x v="0"/>
    <x v="0"/>
    <x v="0"/>
    <x v="0"/>
    <x v="0"/>
    <x v="0"/>
    <x v="0"/>
    <x v="0"/>
    <x v="0"/>
    <x v="0"/>
    <x v="0"/>
    <x v="0"/>
  </r>
  <r>
    <x v="16"/>
    <x v="3"/>
    <x v="1"/>
    <x v="16"/>
    <x v="0"/>
    <x v="0"/>
    <x v="0"/>
    <x v="0"/>
    <x v="0"/>
    <x v="0"/>
    <x v="0"/>
    <x v="0"/>
    <x v="0"/>
    <x v="0"/>
    <x v="0"/>
    <x v="0"/>
  </r>
  <r>
    <x v="16"/>
    <x v="3"/>
    <x v="1"/>
    <x v="17"/>
    <x v="0"/>
    <x v="0"/>
    <x v="0"/>
    <x v="0"/>
    <x v="0"/>
    <x v="0"/>
    <x v="0"/>
    <x v="0"/>
    <x v="0"/>
    <x v="0"/>
    <x v="0"/>
    <x v="0"/>
  </r>
  <r>
    <x v="16"/>
    <x v="3"/>
    <x v="1"/>
    <x v="18"/>
    <x v="0"/>
    <x v="0"/>
    <x v="0"/>
    <x v="0"/>
    <x v="0"/>
    <x v="0"/>
    <x v="0"/>
    <x v="0"/>
    <x v="0"/>
    <x v="0"/>
    <x v="0"/>
    <x v="0"/>
  </r>
  <r>
    <x v="16"/>
    <x v="3"/>
    <x v="1"/>
    <x v="19"/>
    <x v="0"/>
    <x v="0"/>
    <x v="0"/>
    <x v="0"/>
    <x v="0"/>
    <x v="0"/>
    <x v="0"/>
    <x v="0"/>
    <x v="0"/>
    <x v="0"/>
    <x v="0"/>
    <x v="0"/>
  </r>
  <r>
    <x v="17"/>
    <x v="5"/>
    <x v="0"/>
    <x v="0"/>
    <x v="0"/>
    <x v="0"/>
    <x v="0"/>
    <x v="0"/>
    <x v="0"/>
    <x v="0"/>
    <x v="0"/>
    <x v="0"/>
    <x v="0"/>
    <x v="0"/>
    <x v="0"/>
    <x v="0"/>
  </r>
  <r>
    <x v="17"/>
    <x v="5"/>
    <x v="0"/>
    <x v="1"/>
    <x v="0"/>
    <x v="0"/>
    <x v="0"/>
    <x v="0"/>
    <x v="0"/>
    <x v="0"/>
    <x v="0"/>
    <x v="0"/>
    <x v="0"/>
    <x v="0"/>
    <x v="0"/>
    <x v="0"/>
  </r>
  <r>
    <x v="17"/>
    <x v="5"/>
    <x v="0"/>
    <x v="2"/>
    <x v="0"/>
    <x v="0"/>
    <x v="0"/>
    <x v="0"/>
    <x v="0"/>
    <x v="0"/>
    <x v="0"/>
    <x v="0"/>
    <x v="0"/>
    <x v="0"/>
    <x v="0"/>
    <x v="0"/>
  </r>
  <r>
    <x v="17"/>
    <x v="5"/>
    <x v="0"/>
    <x v="3"/>
    <x v="0"/>
    <x v="0"/>
    <x v="0"/>
    <x v="0"/>
    <x v="0"/>
    <x v="0"/>
    <x v="0"/>
    <x v="0"/>
    <x v="0"/>
    <x v="0"/>
    <x v="0"/>
    <x v="0"/>
  </r>
  <r>
    <x v="17"/>
    <x v="5"/>
    <x v="0"/>
    <x v="4"/>
    <x v="0"/>
    <x v="0"/>
    <x v="0"/>
    <x v="0"/>
    <x v="0"/>
    <x v="0"/>
    <x v="0"/>
    <x v="0"/>
    <x v="0"/>
    <x v="0"/>
    <x v="0"/>
    <x v="0"/>
  </r>
  <r>
    <x v="17"/>
    <x v="5"/>
    <x v="0"/>
    <x v="5"/>
    <x v="0"/>
    <x v="0"/>
    <x v="0"/>
    <x v="0"/>
    <x v="0"/>
    <x v="0"/>
    <x v="0"/>
    <x v="0"/>
    <x v="0"/>
    <x v="0"/>
    <x v="0"/>
    <x v="0"/>
  </r>
  <r>
    <x v="17"/>
    <x v="5"/>
    <x v="0"/>
    <x v="6"/>
    <x v="0"/>
    <x v="0"/>
    <x v="0"/>
    <x v="0"/>
    <x v="0"/>
    <x v="0"/>
    <x v="0"/>
    <x v="0"/>
    <x v="0"/>
    <x v="0"/>
    <x v="0"/>
    <x v="0"/>
  </r>
  <r>
    <x v="17"/>
    <x v="5"/>
    <x v="0"/>
    <x v="7"/>
    <x v="0"/>
    <x v="0"/>
    <x v="0"/>
    <x v="0"/>
    <x v="0"/>
    <x v="0"/>
    <x v="0"/>
    <x v="0"/>
    <x v="0"/>
    <x v="0"/>
    <x v="0"/>
    <x v="0"/>
  </r>
  <r>
    <x v="17"/>
    <x v="5"/>
    <x v="0"/>
    <x v="8"/>
    <x v="0"/>
    <x v="0"/>
    <x v="0"/>
    <x v="0"/>
    <x v="0"/>
    <x v="0"/>
    <x v="0"/>
    <x v="0"/>
    <x v="0"/>
    <x v="0"/>
    <x v="0"/>
    <x v="0"/>
  </r>
  <r>
    <x v="17"/>
    <x v="5"/>
    <x v="0"/>
    <x v="9"/>
    <x v="0"/>
    <x v="0"/>
    <x v="0"/>
    <x v="0"/>
    <x v="0"/>
    <x v="0"/>
    <x v="0"/>
    <x v="0"/>
    <x v="0"/>
    <x v="0"/>
    <x v="0"/>
    <x v="0"/>
  </r>
  <r>
    <x v="17"/>
    <x v="5"/>
    <x v="1"/>
    <x v="10"/>
    <x v="0"/>
    <x v="0"/>
    <x v="0"/>
    <x v="0"/>
    <x v="0"/>
    <x v="0"/>
    <x v="0"/>
    <x v="0"/>
    <x v="0"/>
    <x v="0"/>
    <x v="0"/>
    <x v="12"/>
  </r>
  <r>
    <x v="17"/>
    <x v="5"/>
    <x v="1"/>
    <x v="11"/>
    <x v="0"/>
    <x v="0"/>
    <x v="0"/>
    <x v="0"/>
    <x v="0"/>
    <x v="0"/>
    <x v="0"/>
    <x v="0"/>
    <x v="0"/>
    <x v="0"/>
    <x v="0"/>
    <x v="0"/>
  </r>
  <r>
    <x v="17"/>
    <x v="5"/>
    <x v="1"/>
    <x v="12"/>
    <x v="0"/>
    <x v="0"/>
    <x v="0"/>
    <x v="0"/>
    <x v="0"/>
    <x v="0"/>
    <x v="0"/>
    <x v="0"/>
    <x v="0"/>
    <x v="0"/>
    <x v="0"/>
    <x v="0"/>
  </r>
  <r>
    <x v="17"/>
    <x v="5"/>
    <x v="1"/>
    <x v="13"/>
    <x v="0"/>
    <x v="0"/>
    <x v="0"/>
    <x v="0"/>
    <x v="0"/>
    <x v="0"/>
    <x v="0"/>
    <x v="0"/>
    <x v="0"/>
    <x v="0"/>
    <x v="0"/>
    <x v="0"/>
  </r>
  <r>
    <x v="17"/>
    <x v="5"/>
    <x v="1"/>
    <x v="14"/>
    <x v="0"/>
    <x v="0"/>
    <x v="0"/>
    <x v="0"/>
    <x v="0"/>
    <x v="0"/>
    <x v="0"/>
    <x v="0"/>
    <x v="0"/>
    <x v="0"/>
    <x v="0"/>
    <x v="0"/>
  </r>
  <r>
    <x v="17"/>
    <x v="5"/>
    <x v="1"/>
    <x v="15"/>
    <x v="0"/>
    <x v="0"/>
    <x v="0"/>
    <x v="0"/>
    <x v="0"/>
    <x v="0"/>
    <x v="0"/>
    <x v="0"/>
    <x v="0"/>
    <x v="0"/>
    <x v="0"/>
    <x v="0"/>
  </r>
  <r>
    <x v="17"/>
    <x v="5"/>
    <x v="1"/>
    <x v="16"/>
    <x v="0"/>
    <x v="0"/>
    <x v="0"/>
    <x v="0"/>
    <x v="0"/>
    <x v="0"/>
    <x v="0"/>
    <x v="0"/>
    <x v="0"/>
    <x v="0"/>
    <x v="0"/>
    <x v="0"/>
  </r>
  <r>
    <x v="17"/>
    <x v="5"/>
    <x v="1"/>
    <x v="17"/>
    <x v="0"/>
    <x v="0"/>
    <x v="0"/>
    <x v="0"/>
    <x v="0"/>
    <x v="0"/>
    <x v="0"/>
    <x v="0"/>
    <x v="0"/>
    <x v="0"/>
    <x v="0"/>
    <x v="0"/>
  </r>
  <r>
    <x v="17"/>
    <x v="5"/>
    <x v="1"/>
    <x v="18"/>
    <x v="0"/>
    <x v="0"/>
    <x v="0"/>
    <x v="0"/>
    <x v="0"/>
    <x v="0"/>
    <x v="0"/>
    <x v="0"/>
    <x v="0"/>
    <x v="0"/>
    <x v="0"/>
    <x v="0"/>
  </r>
  <r>
    <x v="17"/>
    <x v="5"/>
    <x v="1"/>
    <x v="19"/>
    <x v="0"/>
    <x v="0"/>
    <x v="0"/>
    <x v="0"/>
    <x v="0"/>
    <x v="0"/>
    <x v="0"/>
    <x v="0"/>
    <x v="0"/>
    <x v="0"/>
    <x v="0"/>
    <x v="0"/>
  </r>
  <r>
    <x v="18"/>
    <x v="3"/>
    <x v="0"/>
    <x v="0"/>
    <x v="0"/>
    <x v="0"/>
    <x v="0"/>
    <x v="0"/>
    <x v="0"/>
    <x v="0"/>
    <x v="0"/>
    <x v="0"/>
    <x v="0"/>
    <x v="0"/>
    <x v="11"/>
    <x v="0"/>
  </r>
  <r>
    <x v="18"/>
    <x v="3"/>
    <x v="0"/>
    <x v="1"/>
    <x v="0"/>
    <x v="0"/>
    <x v="0"/>
    <x v="0"/>
    <x v="0"/>
    <x v="0"/>
    <x v="0"/>
    <x v="0"/>
    <x v="0"/>
    <x v="0"/>
    <x v="0"/>
    <x v="0"/>
  </r>
  <r>
    <x v="18"/>
    <x v="3"/>
    <x v="0"/>
    <x v="2"/>
    <x v="0"/>
    <x v="0"/>
    <x v="0"/>
    <x v="0"/>
    <x v="0"/>
    <x v="0"/>
    <x v="0"/>
    <x v="0"/>
    <x v="0"/>
    <x v="0"/>
    <x v="0"/>
    <x v="0"/>
  </r>
  <r>
    <x v="18"/>
    <x v="3"/>
    <x v="0"/>
    <x v="3"/>
    <x v="0"/>
    <x v="0"/>
    <x v="0"/>
    <x v="0"/>
    <x v="0"/>
    <x v="0"/>
    <x v="0"/>
    <x v="0"/>
    <x v="0"/>
    <x v="0"/>
    <x v="0"/>
    <x v="0"/>
  </r>
  <r>
    <x v="18"/>
    <x v="3"/>
    <x v="0"/>
    <x v="4"/>
    <x v="0"/>
    <x v="0"/>
    <x v="0"/>
    <x v="0"/>
    <x v="0"/>
    <x v="0"/>
    <x v="0"/>
    <x v="0"/>
    <x v="0"/>
    <x v="0"/>
    <x v="0"/>
    <x v="0"/>
  </r>
  <r>
    <x v="18"/>
    <x v="3"/>
    <x v="0"/>
    <x v="5"/>
    <x v="0"/>
    <x v="0"/>
    <x v="0"/>
    <x v="0"/>
    <x v="0"/>
    <x v="0"/>
    <x v="0"/>
    <x v="0"/>
    <x v="0"/>
    <x v="0"/>
    <x v="12"/>
    <x v="0"/>
  </r>
  <r>
    <x v="18"/>
    <x v="3"/>
    <x v="0"/>
    <x v="6"/>
    <x v="0"/>
    <x v="0"/>
    <x v="0"/>
    <x v="0"/>
    <x v="0"/>
    <x v="0"/>
    <x v="0"/>
    <x v="0"/>
    <x v="0"/>
    <x v="0"/>
    <x v="0"/>
    <x v="0"/>
  </r>
  <r>
    <x v="18"/>
    <x v="3"/>
    <x v="0"/>
    <x v="7"/>
    <x v="0"/>
    <x v="0"/>
    <x v="0"/>
    <x v="0"/>
    <x v="0"/>
    <x v="0"/>
    <x v="0"/>
    <x v="0"/>
    <x v="0"/>
    <x v="0"/>
    <x v="0"/>
    <x v="0"/>
  </r>
  <r>
    <x v="18"/>
    <x v="3"/>
    <x v="0"/>
    <x v="8"/>
    <x v="0"/>
    <x v="0"/>
    <x v="0"/>
    <x v="0"/>
    <x v="0"/>
    <x v="0"/>
    <x v="0"/>
    <x v="0"/>
    <x v="0"/>
    <x v="0"/>
    <x v="0"/>
    <x v="0"/>
  </r>
  <r>
    <x v="18"/>
    <x v="3"/>
    <x v="0"/>
    <x v="9"/>
    <x v="0"/>
    <x v="0"/>
    <x v="0"/>
    <x v="0"/>
    <x v="0"/>
    <x v="0"/>
    <x v="0"/>
    <x v="0"/>
    <x v="0"/>
    <x v="0"/>
    <x v="0"/>
    <x v="0"/>
  </r>
  <r>
    <x v="18"/>
    <x v="3"/>
    <x v="1"/>
    <x v="10"/>
    <x v="11"/>
    <x v="11"/>
    <x v="14"/>
    <x v="12"/>
    <x v="2"/>
    <x v="7"/>
    <x v="5"/>
    <x v="0"/>
    <x v="0"/>
    <x v="0"/>
    <x v="11"/>
    <x v="0"/>
  </r>
  <r>
    <x v="18"/>
    <x v="3"/>
    <x v="1"/>
    <x v="11"/>
    <x v="0"/>
    <x v="0"/>
    <x v="0"/>
    <x v="0"/>
    <x v="0"/>
    <x v="0"/>
    <x v="0"/>
    <x v="5"/>
    <x v="13"/>
    <x v="3"/>
    <x v="0"/>
    <x v="0"/>
  </r>
  <r>
    <x v="18"/>
    <x v="3"/>
    <x v="1"/>
    <x v="12"/>
    <x v="0"/>
    <x v="0"/>
    <x v="0"/>
    <x v="0"/>
    <x v="0"/>
    <x v="0"/>
    <x v="0"/>
    <x v="0"/>
    <x v="0"/>
    <x v="0"/>
    <x v="0"/>
    <x v="0"/>
  </r>
  <r>
    <x v="18"/>
    <x v="3"/>
    <x v="1"/>
    <x v="13"/>
    <x v="0"/>
    <x v="0"/>
    <x v="0"/>
    <x v="0"/>
    <x v="0"/>
    <x v="0"/>
    <x v="0"/>
    <x v="0"/>
    <x v="0"/>
    <x v="0"/>
    <x v="0"/>
    <x v="0"/>
  </r>
  <r>
    <x v="18"/>
    <x v="3"/>
    <x v="1"/>
    <x v="14"/>
    <x v="0"/>
    <x v="0"/>
    <x v="0"/>
    <x v="0"/>
    <x v="0"/>
    <x v="0"/>
    <x v="0"/>
    <x v="0"/>
    <x v="0"/>
    <x v="0"/>
    <x v="0"/>
    <x v="0"/>
  </r>
  <r>
    <x v="18"/>
    <x v="3"/>
    <x v="1"/>
    <x v="15"/>
    <x v="0"/>
    <x v="0"/>
    <x v="0"/>
    <x v="0"/>
    <x v="0"/>
    <x v="0"/>
    <x v="0"/>
    <x v="0"/>
    <x v="0"/>
    <x v="0"/>
    <x v="0"/>
    <x v="0"/>
  </r>
  <r>
    <x v="18"/>
    <x v="3"/>
    <x v="1"/>
    <x v="16"/>
    <x v="0"/>
    <x v="0"/>
    <x v="0"/>
    <x v="0"/>
    <x v="0"/>
    <x v="0"/>
    <x v="0"/>
    <x v="0"/>
    <x v="0"/>
    <x v="0"/>
    <x v="0"/>
    <x v="0"/>
  </r>
  <r>
    <x v="18"/>
    <x v="3"/>
    <x v="1"/>
    <x v="17"/>
    <x v="0"/>
    <x v="0"/>
    <x v="0"/>
    <x v="0"/>
    <x v="0"/>
    <x v="0"/>
    <x v="0"/>
    <x v="0"/>
    <x v="0"/>
    <x v="0"/>
    <x v="0"/>
    <x v="0"/>
  </r>
  <r>
    <x v="18"/>
    <x v="3"/>
    <x v="1"/>
    <x v="18"/>
    <x v="0"/>
    <x v="0"/>
    <x v="0"/>
    <x v="0"/>
    <x v="0"/>
    <x v="0"/>
    <x v="0"/>
    <x v="0"/>
    <x v="0"/>
    <x v="0"/>
    <x v="0"/>
    <x v="0"/>
  </r>
  <r>
    <x v="18"/>
    <x v="3"/>
    <x v="1"/>
    <x v="19"/>
    <x v="0"/>
    <x v="0"/>
    <x v="0"/>
    <x v="0"/>
    <x v="0"/>
    <x v="0"/>
    <x v="0"/>
    <x v="0"/>
    <x v="0"/>
    <x v="0"/>
    <x v="0"/>
    <x v="0"/>
  </r>
  <r>
    <x v="19"/>
    <x v="0"/>
    <x v="0"/>
    <x v="0"/>
    <x v="0"/>
    <x v="0"/>
    <x v="0"/>
    <x v="0"/>
    <x v="0"/>
    <x v="0"/>
    <x v="2"/>
    <x v="9"/>
    <x v="4"/>
    <x v="0"/>
    <x v="0"/>
    <x v="7"/>
  </r>
  <r>
    <x v="19"/>
    <x v="0"/>
    <x v="0"/>
    <x v="1"/>
    <x v="0"/>
    <x v="0"/>
    <x v="0"/>
    <x v="0"/>
    <x v="0"/>
    <x v="0"/>
    <x v="0"/>
    <x v="0"/>
    <x v="0"/>
    <x v="0"/>
    <x v="0"/>
    <x v="0"/>
  </r>
  <r>
    <x v="19"/>
    <x v="0"/>
    <x v="0"/>
    <x v="2"/>
    <x v="0"/>
    <x v="0"/>
    <x v="0"/>
    <x v="0"/>
    <x v="0"/>
    <x v="0"/>
    <x v="0"/>
    <x v="0"/>
    <x v="0"/>
    <x v="0"/>
    <x v="0"/>
    <x v="0"/>
  </r>
  <r>
    <x v="19"/>
    <x v="0"/>
    <x v="0"/>
    <x v="3"/>
    <x v="0"/>
    <x v="0"/>
    <x v="0"/>
    <x v="0"/>
    <x v="0"/>
    <x v="0"/>
    <x v="0"/>
    <x v="0"/>
    <x v="0"/>
    <x v="0"/>
    <x v="0"/>
    <x v="0"/>
  </r>
  <r>
    <x v="19"/>
    <x v="0"/>
    <x v="0"/>
    <x v="4"/>
    <x v="0"/>
    <x v="0"/>
    <x v="0"/>
    <x v="0"/>
    <x v="0"/>
    <x v="0"/>
    <x v="0"/>
    <x v="0"/>
    <x v="0"/>
    <x v="0"/>
    <x v="0"/>
    <x v="0"/>
  </r>
  <r>
    <x v="19"/>
    <x v="0"/>
    <x v="0"/>
    <x v="5"/>
    <x v="0"/>
    <x v="0"/>
    <x v="0"/>
    <x v="0"/>
    <x v="0"/>
    <x v="0"/>
    <x v="0"/>
    <x v="0"/>
    <x v="0"/>
    <x v="0"/>
    <x v="0"/>
    <x v="0"/>
  </r>
  <r>
    <x v="19"/>
    <x v="0"/>
    <x v="0"/>
    <x v="6"/>
    <x v="0"/>
    <x v="0"/>
    <x v="0"/>
    <x v="0"/>
    <x v="0"/>
    <x v="0"/>
    <x v="0"/>
    <x v="0"/>
    <x v="0"/>
    <x v="0"/>
    <x v="0"/>
    <x v="0"/>
  </r>
  <r>
    <x v="19"/>
    <x v="0"/>
    <x v="0"/>
    <x v="7"/>
    <x v="0"/>
    <x v="0"/>
    <x v="0"/>
    <x v="0"/>
    <x v="0"/>
    <x v="0"/>
    <x v="0"/>
    <x v="0"/>
    <x v="0"/>
    <x v="0"/>
    <x v="0"/>
    <x v="0"/>
  </r>
  <r>
    <x v="19"/>
    <x v="0"/>
    <x v="0"/>
    <x v="8"/>
    <x v="0"/>
    <x v="0"/>
    <x v="0"/>
    <x v="0"/>
    <x v="0"/>
    <x v="0"/>
    <x v="0"/>
    <x v="0"/>
    <x v="0"/>
    <x v="0"/>
    <x v="0"/>
    <x v="0"/>
  </r>
  <r>
    <x v="19"/>
    <x v="0"/>
    <x v="0"/>
    <x v="9"/>
    <x v="0"/>
    <x v="0"/>
    <x v="0"/>
    <x v="0"/>
    <x v="0"/>
    <x v="0"/>
    <x v="0"/>
    <x v="0"/>
    <x v="0"/>
    <x v="0"/>
    <x v="0"/>
    <x v="0"/>
  </r>
  <r>
    <x v="19"/>
    <x v="0"/>
    <x v="1"/>
    <x v="10"/>
    <x v="12"/>
    <x v="12"/>
    <x v="15"/>
    <x v="13"/>
    <x v="12"/>
    <x v="14"/>
    <x v="7"/>
    <x v="10"/>
    <x v="14"/>
    <x v="11"/>
    <x v="13"/>
    <x v="13"/>
  </r>
  <r>
    <x v="19"/>
    <x v="0"/>
    <x v="1"/>
    <x v="11"/>
    <x v="0"/>
    <x v="0"/>
    <x v="10"/>
    <x v="3"/>
    <x v="2"/>
    <x v="15"/>
    <x v="8"/>
    <x v="0"/>
    <x v="0"/>
    <x v="0"/>
    <x v="0"/>
    <x v="0"/>
  </r>
  <r>
    <x v="19"/>
    <x v="0"/>
    <x v="1"/>
    <x v="12"/>
    <x v="0"/>
    <x v="0"/>
    <x v="0"/>
    <x v="0"/>
    <x v="0"/>
    <x v="0"/>
    <x v="0"/>
    <x v="0"/>
    <x v="0"/>
    <x v="0"/>
    <x v="0"/>
    <x v="0"/>
  </r>
  <r>
    <x v="19"/>
    <x v="0"/>
    <x v="1"/>
    <x v="13"/>
    <x v="0"/>
    <x v="0"/>
    <x v="0"/>
    <x v="0"/>
    <x v="0"/>
    <x v="0"/>
    <x v="0"/>
    <x v="0"/>
    <x v="0"/>
    <x v="0"/>
    <x v="0"/>
    <x v="0"/>
  </r>
  <r>
    <x v="19"/>
    <x v="0"/>
    <x v="1"/>
    <x v="14"/>
    <x v="0"/>
    <x v="0"/>
    <x v="0"/>
    <x v="0"/>
    <x v="0"/>
    <x v="0"/>
    <x v="0"/>
    <x v="0"/>
    <x v="0"/>
    <x v="0"/>
    <x v="0"/>
    <x v="0"/>
  </r>
  <r>
    <x v="19"/>
    <x v="0"/>
    <x v="1"/>
    <x v="15"/>
    <x v="0"/>
    <x v="0"/>
    <x v="0"/>
    <x v="0"/>
    <x v="0"/>
    <x v="0"/>
    <x v="0"/>
    <x v="0"/>
    <x v="0"/>
    <x v="0"/>
    <x v="0"/>
    <x v="0"/>
  </r>
  <r>
    <x v="19"/>
    <x v="0"/>
    <x v="1"/>
    <x v="16"/>
    <x v="0"/>
    <x v="0"/>
    <x v="0"/>
    <x v="0"/>
    <x v="0"/>
    <x v="0"/>
    <x v="0"/>
    <x v="0"/>
    <x v="0"/>
    <x v="0"/>
    <x v="0"/>
    <x v="0"/>
  </r>
  <r>
    <x v="19"/>
    <x v="0"/>
    <x v="1"/>
    <x v="17"/>
    <x v="0"/>
    <x v="0"/>
    <x v="0"/>
    <x v="0"/>
    <x v="0"/>
    <x v="0"/>
    <x v="0"/>
    <x v="0"/>
    <x v="0"/>
    <x v="0"/>
    <x v="0"/>
    <x v="0"/>
  </r>
  <r>
    <x v="19"/>
    <x v="0"/>
    <x v="1"/>
    <x v="18"/>
    <x v="0"/>
    <x v="0"/>
    <x v="0"/>
    <x v="0"/>
    <x v="0"/>
    <x v="0"/>
    <x v="0"/>
    <x v="0"/>
    <x v="0"/>
    <x v="0"/>
    <x v="0"/>
    <x v="0"/>
  </r>
  <r>
    <x v="19"/>
    <x v="0"/>
    <x v="1"/>
    <x v="19"/>
    <x v="0"/>
    <x v="0"/>
    <x v="0"/>
    <x v="0"/>
    <x v="0"/>
    <x v="0"/>
    <x v="0"/>
    <x v="0"/>
    <x v="0"/>
    <x v="0"/>
    <x v="0"/>
    <x v="0"/>
  </r>
  <r>
    <x v="20"/>
    <x v="0"/>
    <x v="0"/>
    <x v="0"/>
    <x v="0"/>
    <x v="0"/>
    <x v="0"/>
    <x v="0"/>
    <x v="0"/>
    <x v="0"/>
    <x v="0"/>
    <x v="0"/>
    <x v="0"/>
    <x v="0"/>
    <x v="0"/>
    <x v="0"/>
  </r>
  <r>
    <x v="20"/>
    <x v="0"/>
    <x v="0"/>
    <x v="1"/>
    <x v="0"/>
    <x v="0"/>
    <x v="0"/>
    <x v="0"/>
    <x v="0"/>
    <x v="0"/>
    <x v="0"/>
    <x v="0"/>
    <x v="0"/>
    <x v="0"/>
    <x v="0"/>
    <x v="0"/>
  </r>
  <r>
    <x v="20"/>
    <x v="0"/>
    <x v="0"/>
    <x v="2"/>
    <x v="0"/>
    <x v="0"/>
    <x v="0"/>
    <x v="0"/>
    <x v="0"/>
    <x v="0"/>
    <x v="0"/>
    <x v="0"/>
    <x v="0"/>
    <x v="0"/>
    <x v="0"/>
    <x v="0"/>
  </r>
  <r>
    <x v="20"/>
    <x v="0"/>
    <x v="0"/>
    <x v="3"/>
    <x v="0"/>
    <x v="0"/>
    <x v="0"/>
    <x v="0"/>
    <x v="0"/>
    <x v="0"/>
    <x v="0"/>
    <x v="0"/>
    <x v="0"/>
    <x v="0"/>
    <x v="0"/>
    <x v="0"/>
  </r>
  <r>
    <x v="20"/>
    <x v="0"/>
    <x v="0"/>
    <x v="4"/>
    <x v="0"/>
    <x v="0"/>
    <x v="0"/>
    <x v="0"/>
    <x v="0"/>
    <x v="0"/>
    <x v="0"/>
    <x v="0"/>
    <x v="0"/>
    <x v="0"/>
    <x v="0"/>
    <x v="0"/>
  </r>
  <r>
    <x v="20"/>
    <x v="0"/>
    <x v="0"/>
    <x v="5"/>
    <x v="0"/>
    <x v="0"/>
    <x v="0"/>
    <x v="0"/>
    <x v="0"/>
    <x v="0"/>
    <x v="0"/>
    <x v="0"/>
    <x v="0"/>
    <x v="0"/>
    <x v="0"/>
    <x v="0"/>
  </r>
  <r>
    <x v="20"/>
    <x v="0"/>
    <x v="0"/>
    <x v="6"/>
    <x v="0"/>
    <x v="0"/>
    <x v="0"/>
    <x v="0"/>
    <x v="0"/>
    <x v="0"/>
    <x v="0"/>
    <x v="0"/>
    <x v="0"/>
    <x v="0"/>
    <x v="0"/>
    <x v="0"/>
  </r>
  <r>
    <x v="20"/>
    <x v="0"/>
    <x v="0"/>
    <x v="7"/>
    <x v="0"/>
    <x v="0"/>
    <x v="0"/>
    <x v="0"/>
    <x v="0"/>
    <x v="0"/>
    <x v="0"/>
    <x v="0"/>
    <x v="0"/>
    <x v="0"/>
    <x v="0"/>
    <x v="0"/>
  </r>
  <r>
    <x v="20"/>
    <x v="0"/>
    <x v="0"/>
    <x v="8"/>
    <x v="0"/>
    <x v="0"/>
    <x v="0"/>
    <x v="0"/>
    <x v="0"/>
    <x v="0"/>
    <x v="0"/>
    <x v="0"/>
    <x v="0"/>
    <x v="0"/>
    <x v="0"/>
    <x v="0"/>
  </r>
  <r>
    <x v="20"/>
    <x v="0"/>
    <x v="0"/>
    <x v="9"/>
    <x v="0"/>
    <x v="0"/>
    <x v="0"/>
    <x v="0"/>
    <x v="0"/>
    <x v="0"/>
    <x v="0"/>
    <x v="0"/>
    <x v="0"/>
    <x v="0"/>
    <x v="0"/>
    <x v="0"/>
  </r>
  <r>
    <x v="20"/>
    <x v="0"/>
    <x v="1"/>
    <x v="10"/>
    <x v="13"/>
    <x v="13"/>
    <x v="16"/>
    <x v="14"/>
    <x v="13"/>
    <x v="16"/>
    <x v="9"/>
    <x v="11"/>
    <x v="15"/>
    <x v="12"/>
    <x v="14"/>
    <x v="14"/>
  </r>
  <r>
    <x v="20"/>
    <x v="0"/>
    <x v="1"/>
    <x v="11"/>
    <x v="0"/>
    <x v="0"/>
    <x v="0"/>
    <x v="0"/>
    <x v="0"/>
    <x v="0"/>
    <x v="0"/>
    <x v="0"/>
    <x v="0"/>
    <x v="0"/>
    <x v="0"/>
    <x v="0"/>
  </r>
  <r>
    <x v="20"/>
    <x v="0"/>
    <x v="1"/>
    <x v="12"/>
    <x v="0"/>
    <x v="0"/>
    <x v="0"/>
    <x v="0"/>
    <x v="0"/>
    <x v="0"/>
    <x v="0"/>
    <x v="0"/>
    <x v="0"/>
    <x v="0"/>
    <x v="0"/>
    <x v="0"/>
  </r>
  <r>
    <x v="20"/>
    <x v="0"/>
    <x v="1"/>
    <x v="13"/>
    <x v="0"/>
    <x v="0"/>
    <x v="0"/>
    <x v="0"/>
    <x v="0"/>
    <x v="0"/>
    <x v="0"/>
    <x v="0"/>
    <x v="0"/>
    <x v="0"/>
    <x v="0"/>
    <x v="0"/>
  </r>
  <r>
    <x v="20"/>
    <x v="0"/>
    <x v="1"/>
    <x v="14"/>
    <x v="0"/>
    <x v="0"/>
    <x v="0"/>
    <x v="0"/>
    <x v="0"/>
    <x v="0"/>
    <x v="0"/>
    <x v="0"/>
    <x v="0"/>
    <x v="0"/>
    <x v="0"/>
    <x v="0"/>
  </r>
  <r>
    <x v="20"/>
    <x v="0"/>
    <x v="1"/>
    <x v="15"/>
    <x v="0"/>
    <x v="0"/>
    <x v="0"/>
    <x v="0"/>
    <x v="0"/>
    <x v="0"/>
    <x v="0"/>
    <x v="0"/>
    <x v="0"/>
    <x v="0"/>
    <x v="0"/>
    <x v="0"/>
  </r>
  <r>
    <x v="20"/>
    <x v="0"/>
    <x v="1"/>
    <x v="16"/>
    <x v="0"/>
    <x v="0"/>
    <x v="0"/>
    <x v="0"/>
    <x v="0"/>
    <x v="0"/>
    <x v="0"/>
    <x v="0"/>
    <x v="0"/>
    <x v="0"/>
    <x v="0"/>
    <x v="0"/>
  </r>
  <r>
    <x v="20"/>
    <x v="0"/>
    <x v="1"/>
    <x v="17"/>
    <x v="0"/>
    <x v="0"/>
    <x v="0"/>
    <x v="0"/>
    <x v="0"/>
    <x v="0"/>
    <x v="0"/>
    <x v="0"/>
    <x v="0"/>
    <x v="0"/>
    <x v="0"/>
    <x v="0"/>
  </r>
  <r>
    <x v="20"/>
    <x v="0"/>
    <x v="1"/>
    <x v="18"/>
    <x v="0"/>
    <x v="0"/>
    <x v="0"/>
    <x v="0"/>
    <x v="0"/>
    <x v="0"/>
    <x v="0"/>
    <x v="0"/>
    <x v="0"/>
    <x v="0"/>
    <x v="0"/>
    <x v="0"/>
  </r>
  <r>
    <x v="20"/>
    <x v="0"/>
    <x v="1"/>
    <x v="19"/>
    <x v="0"/>
    <x v="0"/>
    <x v="0"/>
    <x v="0"/>
    <x v="0"/>
    <x v="0"/>
    <x v="0"/>
    <x v="0"/>
    <x v="0"/>
    <x v="0"/>
    <x v="0"/>
    <x v="0"/>
  </r>
  <r>
    <x v="21"/>
    <x v="5"/>
    <x v="0"/>
    <x v="0"/>
    <x v="0"/>
    <x v="0"/>
    <x v="0"/>
    <x v="0"/>
    <x v="0"/>
    <x v="0"/>
    <x v="0"/>
    <x v="0"/>
    <x v="0"/>
    <x v="0"/>
    <x v="0"/>
    <x v="0"/>
  </r>
  <r>
    <x v="21"/>
    <x v="5"/>
    <x v="0"/>
    <x v="1"/>
    <x v="0"/>
    <x v="0"/>
    <x v="0"/>
    <x v="0"/>
    <x v="0"/>
    <x v="0"/>
    <x v="0"/>
    <x v="0"/>
    <x v="0"/>
    <x v="0"/>
    <x v="0"/>
    <x v="0"/>
  </r>
  <r>
    <x v="21"/>
    <x v="5"/>
    <x v="0"/>
    <x v="2"/>
    <x v="0"/>
    <x v="0"/>
    <x v="0"/>
    <x v="0"/>
    <x v="0"/>
    <x v="0"/>
    <x v="0"/>
    <x v="0"/>
    <x v="0"/>
    <x v="0"/>
    <x v="0"/>
    <x v="0"/>
  </r>
  <r>
    <x v="21"/>
    <x v="5"/>
    <x v="0"/>
    <x v="3"/>
    <x v="0"/>
    <x v="0"/>
    <x v="0"/>
    <x v="0"/>
    <x v="0"/>
    <x v="0"/>
    <x v="0"/>
    <x v="0"/>
    <x v="0"/>
    <x v="0"/>
    <x v="0"/>
    <x v="0"/>
  </r>
  <r>
    <x v="21"/>
    <x v="5"/>
    <x v="0"/>
    <x v="4"/>
    <x v="0"/>
    <x v="0"/>
    <x v="0"/>
    <x v="0"/>
    <x v="0"/>
    <x v="0"/>
    <x v="0"/>
    <x v="0"/>
    <x v="0"/>
    <x v="0"/>
    <x v="0"/>
    <x v="0"/>
  </r>
  <r>
    <x v="21"/>
    <x v="5"/>
    <x v="0"/>
    <x v="5"/>
    <x v="0"/>
    <x v="0"/>
    <x v="0"/>
    <x v="0"/>
    <x v="0"/>
    <x v="0"/>
    <x v="0"/>
    <x v="0"/>
    <x v="0"/>
    <x v="0"/>
    <x v="0"/>
    <x v="0"/>
  </r>
  <r>
    <x v="21"/>
    <x v="5"/>
    <x v="0"/>
    <x v="6"/>
    <x v="0"/>
    <x v="0"/>
    <x v="0"/>
    <x v="0"/>
    <x v="0"/>
    <x v="0"/>
    <x v="0"/>
    <x v="0"/>
    <x v="0"/>
    <x v="0"/>
    <x v="0"/>
    <x v="0"/>
  </r>
  <r>
    <x v="21"/>
    <x v="5"/>
    <x v="0"/>
    <x v="7"/>
    <x v="0"/>
    <x v="0"/>
    <x v="0"/>
    <x v="0"/>
    <x v="0"/>
    <x v="0"/>
    <x v="0"/>
    <x v="0"/>
    <x v="0"/>
    <x v="0"/>
    <x v="0"/>
    <x v="0"/>
  </r>
  <r>
    <x v="21"/>
    <x v="5"/>
    <x v="0"/>
    <x v="8"/>
    <x v="0"/>
    <x v="0"/>
    <x v="0"/>
    <x v="0"/>
    <x v="0"/>
    <x v="0"/>
    <x v="0"/>
    <x v="0"/>
    <x v="0"/>
    <x v="0"/>
    <x v="0"/>
    <x v="0"/>
  </r>
  <r>
    <x v="21"/>
    <x v="5"/>
    <x v="0"/>
    <x v="9"/>
    <x v="0"/>
    <x v="0"/>
    <x v="0"/>
    <x v="0"/>
    <x v="0"/>
    <x v="0"/>
    <x v="0"/>
    <x v="0"/>
    <x v="0"/>
    <x v="0"/>
    <x v="0"/>
    <x v="0"/>
  </r>
  <r>
    <x v="21"/>
    <x v="5"/>
    <x v="1"/>
    <x v="10"/>
    <x v="0"/>
    <x v="0"/>
    <x v="3"/>
    <x v="15"/>
    <x v="14"/>
    <x v="4"/>
    <x v="0"/>
    <x v="0"/>
    <x v="8"/>
    <x v="3"/>
    <x v="6"/>
    <x v="0"/>
  </r>
  <r>
    <x v="21"/>
    <x v="5"/>
    <x v="1"/>
    <x v="11"/>
    <x v="0"/>
    <x v="0"/>
    <x v="0"/>
    <x v="0"/>
    <x v="0"/>
    <x v="0"/>
    <x v="0"/>
    <x v="0"/>
    <x v="0"/>
    <x v="0"/>
    <x v="0"/>
    <x v="0"/>
  </r>
  <r>
    <x v="21"/>
    <x v="5"/>
    <x v="1"/>
    <x v="12"/>
    <x v="0"/>
    <x v="0"/>
    <x v="0"/>
    <x v="0"/>
    <x v="0"/>
    <x v="0"/>
    <x v="0"/>
    <x v="0"/>
    <x v="0"/>
    <x v="0"/>
    <x v="0"/>
    <x v="0"/>
  </r>
  <r>
    <x v="21"/>
    <x v="5"/>
    <x v="1"/>
    <x v="13"/>
    <x v="0"/>
    <x v="0"/>
    <x v="0"/>
    <x v="0"/>
    <x v="0"/>
    <x v="0"/>
    <x v="0"/>
    <x v="0"/>
    <x v="0"/>
    <x v="0"/>
    <x v="0"/>
    <x v="0"/>
  </r>
  <r>
    <x v="21"/>
    <x v="5"/>
    <x v="1"/>
    <x v="14"/>
    <x v="0"/>
    <x v="0"/>
    <x v="0"/>
    <x v="0"/>
    <x v="0"/>
    <x v="0"/>
    <x v="0"/>
    <x v="0"/>
    <x v="0"/>
    <x v="0"/>
    <x v="0"/>
    <x v="0"/>
  </r>
  <r>
    <x v="21"/>
    <x v="5"/>
    <x v="1"/>
    <x v="15"/>
    <x v="0"/>
    <x v="0"/>
    <x v="0"/>
    <x v="0"/>
    <x v="0"/>
    <x v="0"/>
    <x v="0"/>
    <x v="0"/>
    <x v="0"/>
    <x v="0"/>
    <x v="0"/>
    <x v="0"/>
  </r>
  <r>
    <x v="21"/>
    <x v="5"/>
    <x v="1"/>
    <x v="16"/>
    <x v="0"/>
    <x v="0"/>
    <x v="0"/>
    <x v="0"/>
    <x v="0"/>
    <x v="0"/>
    <x v="0"/>
    <x v="0"/>
    <x v="0"/>
    <x v="0"/>
    <x v="0"/>
    <x v="0"/>
  </r>
  <r>
    <x v="21"/>
    <x v="5"/>
    <x v="1"/>
    <x v="17"/>
    <x v="0"/>
    <x v="0"/>
    <x v="0"/>
    <x v="0"/>
    <x v="0"/>
    <x v="0"/>
    <x v="0"/>
    <x v="0"/>
    <x v="0"/>
    <x v="0"/>
    <x v="0"/>
    <x v="0"/>
  </r>
  <r>
    <x v="21"/>
    <x v="5"/>
    <x v="1"/>
    <x v="18"/>
    <x v="0"/>
    <x v="0"/>
    <x v="0"/>
    <x v="0"/>
    <x v="0"/>
    <x v="0"/>
    <x v="0"/>
    <x v="0"/>
    <x v="0"/>
    <x v="0"/>
    <x v="0"/>
    <x v="0"/>
  </r>
  <r>
    <x v="21"/>
    <x v="5"/>
    <x v="1"/>
    <x v="19"/>
    <x v="0"/>
    <x v="0"/>
    <x v="0"/>
    <x v="0"/>
    <x v="0"/>
    <x v="0"/>
    <x v="0"/>
    <x v="0"/>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F0A3682-2429-4BB9-BCBD-FAFD53FC450C}" name="TablaDinámica13" cacheId="7"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23">
        <item x="0"/>
        <item x="1"/>
        <item x="2"/>
        <item x="3"/>
        <item x="4"/>
        <item x="5"/>
        <item x="6"/>
        <item x="7"/>
        <item x="8"/>
        <item x="9"/>
        <item x="10"/>
        <item x="11"/>
        <item x="12"/>
        <item x="13"/>
        <item x="14"/>
        <item x="15"/>
        <item x="16"/>
        <item x="17"/>
        <item x="18"/>
        <item x="19"/>
        <item x="20"/>
        <item x="21"/>
        <item t="default"/>
      </items>
    </pivotField>
    <pivotField axis="axisPage" showAll="0">
      <items count="7">
        <item x="0"/>
        <item x="1"/>
        <item x="2"/>
        <item x="3"/>
        <item x="4"/>
        <item x="5"/>
        <item t="default"/>
      </items>
    </pivotField>
    <pivotField axis="axisRow" showAll="0" sortType="ascending">
      <items count="3">
        <item x="1"/>
        <item x="0"/>
        <item t="default"/>
      </items>
    </pivotField>
    <pivotField axis="axisRow" showAll="0" sortType="descending">
      <items count="21">
        <item x="1"/>
        <item x="12"/>
        <item x="2"/>
        <item x="3"/>
        <item x="4"/>
        <item x="13"/>
        <item x="14"/>
        <item x="5"/>
        <item x="6"/>
        <item x="15"/>
        <item x="7"/>
        <item x="11"/>
        <item x="0"/>
        <item x="10"/>
        <item x="8"/>
        <item x="16"/>
        <item x="17"/>
        <item x="18"/>
        <item x="9"/>
        <item x="19"/>
        <item t="default"/>
      </items>
      <autoSortScope>
        <pivotArea dataOnly="0" outline="0" fieldPosition="0">
          <references count="1">
            <reference field="4294967294" count="1" selected="0">
              <x v="8"/>
            </reference>
          </references>
        </pivotArea>
      </autoSortScope>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3"/>
    </i>
    <i r="1">
      <x v="11"/>
    </i>
    <i r="1">
      <x v="19"/>
    </i>
    <i r="1">
      <x v="16"/>
    </i>
    <i r="1">
      <x v="15"/>
    </i>
    <i r="1">
      <x v="9"/>
    </i>
    <i r="1">
      <x v="17"/>
    </i>
    <i r="1">
      <x v="1"/>
    </i>
    <i r="1">
      <x v="6"/>
    </i>
    <i r="1">
      <x v="5"/>
    </i>
    <i>
      <x v="1"/>
    </i>
    <i r="1">
      <x v="7"/>
    </i>
    <i r="1">
      <x v="12"/>
    </i>
    <i r="1">
      <x v="10"/>
    </i>
    <i r="1">
      <x v="3"/>
    </i>
    <i r="1">
      <x v="2"/>
    </i>
    <i r="1">
      <x v="14"/>
    </i>
    <i r="1">
      <x v="4"/>
    </i>
    <i r="1">
      <x v="18"/>
    </i>
    <i r="1">
      <x/>
    </i>
    <i r="1">
      <x v="8"/>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40">
    <format dxfId="79">
      <pivotArea field="2" type="button" dataOnly="0" labelOnly="1" outline="0" axis="axisRow" fieldPosition="0"/>
    </format>
    <format dxfId="78">
      <pivotArea dataOnly="0" labelOnly="1" outline="0" fieldPosition="0">
        <references count="1">
          <reference field="4294967294" count="12">
            <x v="0"/>
            <x v="1"/>
            <x v="2"/>
            <x v="3"/>
            <x v="4"/>
            <x v="5"/>
            <x v="6"/>
            <x v="7"/>
            <x v="8"/>
            <x v="9"/>
            <x v="10"/>
            <x v="11"/>
          </reference>
        </references>
      </pivotArea>
    </format>
    <format dxfId="77">
      <pivotArea field="2" type="button" dataOnly="0" labelOnly="1" outline="0" axis="axisRow" fieldPosition="0"/>
    </format>
    <format dxfId="76">
      <pivotArea dataOnly="0" labelOnly="1" outline="0" fieldPosition="0">
        <references count="1">
          <reference field="4294967294" count="12">
            <x v="0"/>
            <x v="1"/>
            <x v="2"/>
            <x v="3"/>
            <x v="4"/>
            <x v="5"/>
            <x v="6"/>
            <x v="7"/>
            <x v="8"/>
            <x v="9"/>
            <x v="10"/>
            <x v="11"/>
          </reference>
        </references>
      </pivotArea>
    </format>
    <format dxfId="75">
      <pivotArea field="2" type="button" dataOnly="0" labelOnly="1" outline="0" axis="axisRow" fieldPosition="0"/>
    </format>
    <format dxfId="74">
      <pivotArea dataOnly="0" labelOnly="1" outline="0" fieldPosition="0">
        <references count="1">
          <reference field="4294967294" count="12">
            <x v="0"/>
            <x v="1"/>
            <x v="2"/>
            <x v="3"/>
            <x v="4"/>
            <x v="5"/>
            <x v="6"/>
            <x v="7"/>
            <x v="8"/>
            <x v="9"/>
            <x v="10"/>
            <x v="11"/>
          </reference>
        </references>
      </pivotArea>
    </format>
    <format dxfId="73">
      <pivotArea outline="0" collapsedLevelsAreSubtotals="1" fieldPosition="0"/>
    </format>
    <format dxfId="72">
      <pivotArea outline="0" collapsedLevelsAreSubtotals="1" fieldPosition="0"/>
    </format>
    <format dxfId="71">
      <pivotArea outline="0" collapsedLevelsAreSubtotals="1" fieldPosition="0"/>
    </format>
    <format dxfId="70">
      <pivotArea outline="0" collapsedLevelsAreSubtotals="1" fieldPosition="0"/>
    </format>
    <format dxfId="69">
      <pivotArea outline="0" collapsedLevelsAreSubtotals="1" fieldPosition="0"/>
    </format>
    <format dxfId="68">
      <pivotArea outline="0" collapsedLevelsAreSubtotals="1" fieldPosition="0"/>
    </format>
    <format dxfId="67">
      <pivotArea type="all" dataOnly="0" outline="0" fieldPosition="0"/>
    </format>
    <format dxfId="66">
      <pivotArea outline="0" collapsedLevelsAreSubtotals="1" fieldPosition="0"/>
    </format>
    <format dxfId="65">
      <pivotArea field="2" type="button" dataOnly="0" labelOnly="1" outline="0" axis="axisRow" fieldPosition="0"/>
    </format>
    <format dxfId="64">
      <pivotArea dataOnly="0" labelOnly="1" fieldPosition="0">
        <references count="1">
          <reference field="2" count="0"/>
        </references>
      </pivotArea>
    </format>
    <format dxfId="63">
      <pivotArea dataOnly="0" labelOnly="1" grandRow="1" outline="0" fieldPosition="0"/>
    </format>
    <format dxfId="62">
      <pivotArea dataOnly="0" labelOnly="1" fieldPosition="0">
        <references count="2">
          <reference field="2" count="1" selected="0">
            <x v="0"/>
          </reference>
          <reference field="3" count="9">
            <x v="1"/>
            <x v="5"/>
            <x v="6"/>
            <x v="9"/>
            <x v="11"/>
            <x v="13"/>
            <x v="15"/>
            <x v="16"/>
            <x v="17"/>
          </reference>
        </references>
      </pivotArea>
    </format>
    <format dxfId="61">
      <pivotArea dataOnly="0" labelOnly="1" fieldPosition="0">
        <references count="2">
          <reference field="2" count="1" selected="0">
            <x v="1"/>
          </reference>
          <reference field="3" count="9">
            <x v="0"/>
            <x v="2"/>
            <x v="3"/>
            <x v="4"/>
            <x v="7"/>
            <x v="8"/>
            <x v="10"/>
            <x v="12"/>
            <x v="14"/>
          </reference>
        </references>
      </pivotArea>
    </format>
    <format dxfId="60">
      <pivotArea dataOnly="0" labelOnly="1" outline="0" fieldPosition="0">
        <references count="1">
          <reference field="4294967294" count="12">
            <x v="0"/>
            <x v="1"/>
            <x v="2"/>
            <x v="3"/>
            <x v="4"/>
            <x v="5"/>
            <x v="6"/>
            <x v="7"/>
            <x v="8"/>
            <x v="9"/>
            <x v="10"/>
            <x v="11"/>
          </reference>
        </references>
      </pivotArea>
    </format>
    <format dxfId="59">
      <pivotArea type="all" dataOnly="0" outline="0" fieldPosition="0"/>
    </format>
    <format dxfId="58">
      <pivotArea outline="0" collapsedLevelsAreSubtotals="1" fieldPosition="0"/>
    </format>
    <format dxfId="57">
      <pivotArea field="2" type="button" dataOnly="0" labelOnly="1" outline="0" axis="axisRow" fieldPosition="0"/>
    </format>
    <format dxfId="56">
      <pivotArea dataOnly="0" labelOnly="1" fieldPosition="0">
        <references count="1">
          <reference field="2" count="0"/>
        </references>
      </pivotArea>
    </format>
    <format dxfId="55">
      <pivotArea dataOnly="0" labelOnly="1" grandRow="1" outline="0" fieldPosition="0"/>
    </format>
    <format dxfId="54">
      <pivotArea dataOnly="0" labelOnly="1" fieldPosition="0">
        <references count="2">
          <reference field="2" count="1" selected="0">
            <x v="0"/>
          </reference>
          <reference field="3" count="9">
            <x v="1"/>
            <x v="5"/>
            <x v="6"/>
            <x v="9"/>
            <x v="11"/>
            <x v="13"/>
            <x v="15"/>
            <x v="16"/>
            <x v="17"/>
          </reference>
        </references>
      </pivotArea>
    </format>
    <format dxfId="53">
      <pivotArea dataOnly="0" labelOnly="1" fieldPosition="0">
        <references count="2">
          <reference field="2" count="1" selected="0">
            <x v="1"/>
          </reference>
          <reference field="3" count="9">
            <x v="0"/>
            <x v="2"/>
            <x v="3"/>
            <x v="4"/>
            <x v="7"/>
            <x v="8"/>
            <x v="10"/>
            <x v="12"/>
            <x v="14"/>
          </reference>
        </references>
      </pivotArea>
    </format>
    <format dxfId="52">
      <pivotArea dataOnly="0" labelOnly="1" outline="0" fieldPosition="0">
        <references count="1">
          <reference field="4294967294" count="12">
            <x v="0"/>
            <x v="1"/>
            <x v="2"/>
            <x v="3"/>
            <x v="4"/>
            <x v="5"/>
            <x v="6"/>
            <x v="7"/>
            <x v="8"/>
            <x v="9"/>
            <x v="10"/>
            <x v="11"/>
          </reference>
        </references>
      </pivotArea>
    </format>
    <format dxfId="51">
      <pivotArea collapsedLevelsAreSubtotals="1" fieldPosition="0">
        <references count="1">
          <reference field="2" count="1">
            <x v="0"/>
          </reference>
        </references>
      </pivotArea>
    </format>
    <format dxfId="50">
      <pivotArea collapsedLevelsAreSubtotals="1" fieldPosition="0">
        <references count="2">
          <reference field="2" count="1" selected="0">
            <x v="0"/>
          </reference>
          <reference field="3" count="9">
            <x v="1"/>
            <x v="5"/>
            <x v="6"/>
            <x v="9"/>
            <x v="11"/>
            <x v="13"/>
            <x v="15"/>
            <x v="16"/>
            <x v="17"/>
          </reference>
        </references>
      </pivotArea>
    </format>
    <format dxfId="49">
      <pivotArea dataOnly="0" labelOnly="1" fieldPosition="0">
        <references count="1">
          <reference field="2" count="1">
            <x v="0"/>
          </reference>
        </references>
      </pivotArea>
    </format>
    <format dxfId="48">
      <pivotArea dataOnly="0" labelOnly="1" fieldPosition="0">
        <references count="2">
          <reference field="2" count="1" selected="0">
            <x v="0"/>
          </reference>
          <reference field="3" count="9">
            <x v="1"/>
            <x v="5"/>
            <x v="6"/>
            <x v="9"/>
            <x v="11"/>
            <x v="13"/>
            <x v="15"/>
            <x v="16"/>
            <x v="17"/>
          </reference>
        </references>
      </pivotArea>
    </format>
    <format dxfId="47">
      <pivotArea collapsedLevelsAreSubtotals="1" fieldPosition="0">
        <references count="1">
          <reference field="2" count="1">
            <x v="1"/>
          </reference>
        </references>
      </pivotArea>
    </format>
    <format dxfId="46">
      <pivotArea collapsedLevelsAreSubtotals="1" fieldPosition="0">
        <references count="2">
          <reference field="2" count="1" selected="0">
            <x v="1"/>
          </reference>
          <reference field="3" count="9">
            <x v="0"/>
            <x v="2"/>
            <x v="3"/>
            <x v="4"/>
            <x v="7"/>
            <x v="8"/>
            <x v="10"/>
            <x v="12"/>
            <x v="14"/>
          </reference>
        </references>
      </pivotArea>
    </format>
    <format dxfId="45">
      <pivotArea dataOnly="0" labelOnly="1" fieldPosition="0">
        <references count="1">
          <reference field="2" count="1">
            <x v="1"/>
          </reference>
        </references>
      </pivotArea>
    </format>
    <format dxfId="44">
      <pivotArea dataOnly="0" labelOnly="1" fieldPosition="0">
        <references count="2">
          <reference field="2" count="1" selected="0">
            <x v="1"/>
          </reference>
          <reference field="3" count="9">
            <x v="0"/>
            <x v="2"/>
            <x v="3"/>
            <x v="4"/>
            <x v="7"/>
            <x v="8"/>
            <x v="10"/>
            <x v="12"/>
            <x v="14"/>
          </reference>
        </references>
      </pivotArea>
    </format>
    <format dxfId="43">
      <pivotArea collapsedLevelsAreSubtotals="1" fieldPosition="0">
        <references count="2">
          <reference field="2" count="1" selected="0">
            <x v="0"/>
          </reference>
          <reference field="3" count="1">
            <x v="19"/>
          </reference>
        </references>
      </pivotArea>
    </format>
    <format dxfId="42">
      <pivotArea dataOnly="0" labelOnly="1" fieldPosition="0">
        <references count="2">
          <reference field="2" count="1" selected="0">
            <x v="0"/>
          </reference>
          <reference field="3" count="1">
            <x v="19"/>
          </reference>
        </references>
      </pivotArea>
    </format>
    <format dxfId="41">
      <pivotArea collapsedLevelsAreSubtotals="1" fieldPosition="0">
        <references count="2">
          <reference field="2" count="1" selected="0">
            <x v="1"/>
          </reference>
          <reference field="3" count="1">
            <x v="18"/>
          </reference>
        </references>
      </pivotArea>
    </format>
    <format dxfId="40">
      <pivotArea dataOnly="0" labelOnly="1" fieldPosition="0">
        <references count="2">
          <reference field="2" count="1" selected="0">
            <x v="1"/>
          </reference>
          <reference field="3" count="1">
            <x v="1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14"/>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5" width="10.7109375" customWidth="1"/>
    <col min="16" max="16" width="8.28515625" customWidth="1"/>
    <col min="17" max="17" width="16.140625" bestFit="1" customWidth="1"/>
  </cols>
  <sheetData>
    <row r="1" spans="1:18" ht="15.75" x14ac:dyDescent="0.25">
      <c r="A1" s="65" t="s">
        <v>0</v>
      </c>
      <c r="B1" s="65"/>
      <c r="C1" s="65"/>
      <c r="D1" s="3"/>
      <c r="E1" s="3"/>
      <c r="F1" s="14"/>
      <c r="G1" s="3"/>
      <c r="H1" s="3"/>
      <c r="I1" s="3"/>
      <c r="J1" s="3"/>
      <c r="K1" s="3"/>
      <c r="L1" s="3"/>
      <c r="M1" s="3"/>
      <c r="N1" s="3"/>
      <c r="O1" s="3"/>
      <c r="Q1" s="14">
        <v>2018</v>
      </c>
    </row>
    <row r="2" spans="1:18" x14ac:dyDescent="0.2">
      <c r="A2" s="4" t="s">
        <v>95</v>
      </c>
      <c r="B2" s="3"/>
      <c r="C2" s="3"/>
      <c r="D2" s="3"/>
      <c r="E2" s="3"/>
      <c r="F2" s="3"/>
      <c r="G2" s="3"/>
      <c r="H2" s="3"/>
      <c r="I2" s="3"/>
      <c r="J2" s="3"/>
      <c r="K2" s="3"/>
      <c r="L2" s="3"/>
      <c r="M2" s="3"/>
      <c r="N2" s="3"/>
      <c r="O2" s="3"/>
    </row>
    <row r="3" spans="1:18" ht="15" x14ac:dyDescent="0.25">
      <c r="A3" s="66" t="s">
        <v>134</v>
      </c>
      <c r="B3" s="66"/>
      <c r="C3" s="66"/>
      <c r="D3" s="11"/>
      <c r="E3" s="10"/>
      <c r="F3" s="10"/>
      <c r="G3" s="10"/>
      <c r="H3" s="10"/>
      <c r="I3" s="10"/>
      <c r="J3" s="10"/>
      <c r="K3" s="10"/>
      <c r="L3" s="10"/>
      <c r="M3" s="10"/>
      <c r="N3" s="10"/>
      <c r="O3" s="10"/>
    </row>
    <row r="4" spans="1:18" x14ac:dyDescent="0.2">
      <c r="A4" s="10"/>
      <c r="B4" s="10"/>
      <c r="C4" s="10"/>
      <c r="D4" s="10"/>
      <c r="E4" s="10"/>
      <c r="F4" s="10"/>
      <c r="G4" s="10"/>
      <c r="H4" s="10"/>
      <c r="I4" s="10"/>
      <c r="J4" s="10"/>
      <c r="K4" s="10"/>
      <c r="L4" s="10"/>
      <c r="M4" s="10"/>
      <c r="N4" s="10"/>
      <c r="O4" s="10"/>
    </row>
    <row r="5" spans="1:18" ht="15" x14ac:dyDescent="0.25">
      <c r="A5" s="67" t="s">
        <v>92</v>
      </c>
      <c r="B5" s="67"/>
      <c r="C5" s="67"/>
      <c r="D5" s="3"/>
      <c r="E5" s="3"/>
      <c r="F5" s="3"/>
      <c r="G5" s="3"/>
      <c r="H5" s="3"/>
      <c r="I5" s="3"/>
      <c r="J5" s="3"/>
      <c r="K5" s="3"/>
      <c r="L5" s="3"/>
      <c r="M5" s="3"/>
      <c r="N5" s="3"/>
      <c r="O5" s="3"/>
    </row>
    <row r="6" spans="1:18" ht="12.75" customHeight="1" x14ac:dyDescent="0.2">
      <c r="A6" s="62" t="s">
        <v>6</v>
      </c>
      <c r="B6" s="62"/>
      <c r="C6" s="62"/>
      <c r="D6" s="3"/>
      <c r="E6" s="3"/>
      <c r="F6" s="3"/>
      <c r="G6" s="3"/>
      <c r="H6" s="3"/>
      <c r="I6" s="3"/>
      <c r="J6" s="3"/>
      <c r="K6" s="3"/>
      <c r="L6" s="3"/>
      <c r="M6" s="3"/>
      <c r="N6" s="3"/>
      <c r="O6" s="3"/>
    </row>
    <row r="7" spans="1:18" ht="30" customHeight="1" x14ac:dyDescent="0.2">
      <c r="A7" s="30" t="s">
        <v>2</v>
      </c>
      <c r="B7" s="30" t="s">
        <v>1</v>
      </c>
      <c r="C7" s="31"/>
      <c r="D7" s="31" t="s">
        <v>79</v>
      </c>
      <c r="E7" s="31" t="s">
        <v>80</v>
      </c>
      <c r="F7" s="31" t="s">
        <v>81</v>
      </c>
      <c r="G7" s="31" t="s">
        <v>82</v>
      </c>
      <c r="H7" s="31" t="s">
        <v>83</v>
      </c>
      <c r="I7" s="31" t="s">
        <v>84</v>
      </c>
      <c r="J7" s="31" t="s">
        <v>85</v>
      </c>
      <c r="K7" s="31" t="s">
        <v>86</v>
      </c>
      <c r="L7" s="31" t="s">
        <v>87</v>
      </c>
      <c r="M7" s="31" t="s">
        <v>88</v>
      </c>
      <c r="N7" s="31" t="s">
        <v>89</v>
      </c>
      <c r="O7" s="31" t="s">
        <v>90</v>
      </c>
      <c r="Q7" s="31" t="s">
        <v>118</v>
      </c>
    </row>
    <row r="8" spans="1:18" ht="24" customHeight="1" x14ac:dyDescent="0.2">
      <c r="A8" s="63" t="s">
        <v>119</v>
      </c>
      <c r="B8" s="63"/>
      <c r="C8" s="27" t="s">
        <v>74</v>
      </c>
      <c r="D8" s="28">
        <f>AVERAGE(D13,D18,D23,D28,D33,D38,D43)</f>
        <v>0.92361661688255714</v>
      </c>
      <c r="E8" s="28">
        <f>AVERAGE(E13,E18,E23,E28,E33,E38,E43)</f>
        <v>0.91895842765493752</v>
      </c>
      <c r="F8" s="28">
        <f>AVERAGE(F13,F18,F23,F28,F33,F38,F43)</f>
        <v>0.92252588924144541</v>
      </c>
      <c r="G8" s="28">
        <f>AVERAGE(G13,G18,G23,G28,G33,G38,G43)</f>
        <v>0.95023301850881947</v>
      </c>
      <c r="H8" s="28">
        <f>AVERAGE(H13,H18,H23,H28,H33,H38,H43)</f>
        <v>0.95104472259651696</v>
      </c>
      <c r="I8" s="28">
        <f>AVERAGE(I13,I18,I23,I28,I33,I38,I43)</f>
        <v>0.95703795738913766</v>
      </c>
      <c r="J8" s="28">
        <f>AVERAGE(J13,J18,J23,J28,J33,J38,J43)</f>
        <v>0.96727037412020445</v>
      </c>
      <c r="K8" s="28">
        <f>AVERAGE(K13,K18,K23,K28,K33,K38,K43)</f>
        <v>0.96744745940715282</v>
      </c>
      <c r="L8" s="28">
        <f>AVERAGE(L13,L18,L23,L28,L33,L38,L43)</f>
        <v>0.93362394333090337</v>
      </c>
      <c r="M8" s="28">
        <f>AVERAGE(M13,M18,M23,M28,M33,M38,M43)</f>
        <v>0.93769855530363466</v>
      </c>
      <c r="N8" s="28">
        <f>AVERAGE(N13,N18,N23,N28,N33,N38,N43)</f>
        <v>0.93941700402564798</v>
      </c>
      <c r="O8" s="28">
        <f>AVERAGE(O13,O18,O23,O28,O33,O38,O43)</f>
        <v>0.96549549362275255</v>
      </c>
      <c r="Q8" s="34">
        <f>AVERAGE(Q13,Q18,Q23,Q28,Q33,Q38,Q43)</f>
        <v>0.94334503633050837</v>
      </c>
      <c r="R8" s="7"/>
    </row>
    <row r="9" spans="1:18" ht="12.75" customHeight="1" outlineLevel="1" x14ac:dyDescent="0.2">
      <c r="A9" s="1"/>
      <c r="B9" s="1"/>
      <c r="C9" s="6" t="s">
        <v>75</v>
      </c>
      <c r="D9" s="12">
        <f>D14+D19+D24+D29+D34+D39+D44</f>
        <v>30804</v>
      </c>
      <c r="E9" s="12">
        <f>E14+E19+E24+E29+E34+E39+E44</f>
        <v>27690</v>
      </c>
      <c r="F9" s="12">
        <f>F14+F19+F24+F29+F34+F39+F44</f>
        <v>31038</v>
      </c>
      <c r="G9" s="12">
        <f>G14+G19+G24+G29+G34+G39+G44</f>
        <v>30053</v>
      </c>
      <c r="H9" s="12">
        <f>H14+H19+H24+H29+H34+H39+H44</f>
        <v>30715</v>
      </c>
      <c r="I9" s="12">
        <f>I14+I19+I24+I29+I34+I39+I44</f>
        <v>30156</v>
      </c>
      <c r="J9" s="12">
        <f>J14+J19+J24+J29+J34+J39+J44</f>
        <v>31800</v>
      </c>
      <c r="K9" s="12">
        <f>K14+K19+K24+K29+K34+K39+K44</f>
        <v>31901</v>
      </c>
      <c r="L9" s="12">
        <f>L14+L19+L24+L29+L34+L39+L44</f>
        <v>29565</v>
      </c>
      <c r="M9" s="12">
        <f>M14+M19+M24+M29+M34+M39+M44</f>
        <v>30437</v>
      </c>
      <c r="N9" s="12">
        <f>N14+N19+N24+N29+N34+N39+N44</f>
        <v>31109</v>
      </c>
      <c r="O9" s="12">
        <f>O14+O19+O24+O29+O34+O39+O44</f>
        <v>32356</v>
      </c>
      <c r="Q9" s="12">
        <f>Q14+Q19+Q24+Q29+Q34+Q39+Q44</f>
        <v>367624</v>
      </c>
      <c r="R9" s="7"/>
    </row>
    <row r="10" spans="1:18" ht="12.75" customHeight="1" outlineLevel="1" x14ac:dyDescent="0.2">
      <c r="A10" s="1"/>
      <c r="B10" s="1"/>
      <c r="C10" s="6" t="s">
        <v>76</v>
      </c>
      <c r="D10" s="13">
        <f>AVERAGE(D15,D20,D25,D30,D35,D40,D45)</f>
        <v>0.92137528799410029</v>
      </c>
      <c r="E10" s="13">
        <f>AVERAGE(E15,E20,E25,E30,E35,E40,E45)</f>
        <v>0.91890370010691425</v>
      </c>
      <c r="F10" s="13">
        <f>AVERAGE(F15,F20,F25,F30,F35,F40,F45)</f>
        <v>0.92230456575100683</v>
      </c>
      <c r="G10" s="13">
        <f>AVERAGE(G15,G20,G25,G30,G35,G40,G45)</f>
        <v>0.950170297679232</v>
      </c>
      <c r="H10" s="13">
        <f>AVERAGE(H15,H20,H25,H30,H35,H40,H45)</f>
        <v>0.95089562686974805</v>
      </c>
      <c r="I10" s="13">
        <f>AVERAGE(I15,I20,I25,I30,I35,I40,I45)</f>
        <v>0.956502297048624</v>
      </c>
      <c r="J10" s="13">
        <f>AVERAGE(J15,J20,J25,J30,J35,J40,J45)</f>
        <v>0.96704863682713438</v>
      </c>
      <c r="K10" s="13">
        <f>AVERAGE(K15,K20,K25,K30,K35,K40,K45)</f>
        <v>0.9670016854891671</v>
      </c>
      <c r="L10" s="13">
        <f>AVERAGE(L15,L20,L25,L30,L35,L40,L45)</f>
        <v>0.930975324562902</v>
      </c>
      <c r="M10" s="13">
        <f>AVERAGE(M15,M20,M25,M30,M35,M40,M45)</f>
        <v>0.936402957099845</v>
      </c>
      <c r="N10" s="13">
        <f>AVERAGE(N15,N20,N25,N30,N35,N40,N45)</f>
        <v>0.93785179590790357</v>
      </c>
      <c r="O10" s="13">
        <f>AVERAGE(O15,O20,O25,O30,O35,O40,O45)</f>
        <v>0.96201552613518238</v>
      </c>
      <c r="Q10" s="13">
        <f>AVERAGE(Q15,Q20,Q25,Q30,Q35,Q40,Q45)</f>
        <v>0.94224207085701217</v>
      </c>
      <c r="R10" s="7"/>
    </row>
    <row r="11" spans="1:18" ht="12.75" customHeight="1" outlineLevel="1" x14ac:dyDescent="0.2">
      <c r="A11" s="1"/>
      <c r="B11" s="1"/>
      <c r="C11" s="6" t="s">
        <v>77</v>
      </c>
      <c r="D11" s="13">
        <f>AVERAGE(D16,D21,D26,D31,D36,D41,D46)</f>
        <v>7.8624712005899752E-2</v>
      </c>
      <c r="E11" s="13">
        <f>AVERAGE(E16,E21,E26,E31,E36,E41,E46)</f>
        <v>8.1096299893085727E-2</v>
      </c>
      <c r="F11" s="13">
        <f>AVERAGE(F16,F21,F26,F31,F36,F41,F46)</f>
        <v>7.7695434248993056E-2</v>
      </c>
      <c r="G11" s="13">
        <f>AVERAGE(G16,G21,G26,G31,G36,G41,G46)</f>
        <v>4.9829702320767985E-2</v>
      </c>
      <c r="H11" s="13">
        <f>AVERAGE(H16,H21,H26,H31,H36,H41,H46)</f>
        <v>4.910437313025192E-2</v>
      </c>
      <c r="I11" s="13">
        <f>AVERAGE(I16,I21,I26,I31,I36,I41,I46)</f>
        <v>4.3497702951376054E-2</v>
      </c>
      <c r="J11" s="13">
        <f>AVERAGE(J16,J21,J26,J31,J36,J41,J46)</f>
        <v>3.2951363172865719E-2</v>
      </c>
      <c r="K11" s="13">
        <f>AVERAGE(K16,K21,K26,K31,K36,K41,K46)</f>
        <v>3.2998314510832953E-2</v>
      </c>
      <c r="L11" s="13">
        <f>AVERAGE(L16,L21,L26,L31,L36,L41,L46)</f>
        <v>6.9024675437098074E-2</v>
      </c>
      <c r="M11" s="13">
        <f>AVERAGE(M16,M21,M26,M31,M36,M41,M46)</f>
        <v>6.3597042900154874E-2</v>
      </c>
      <c r="N11" s="13">
        <f>AVERAGE(N16,N21,N26,N31,N36,N41,N46)</f>
        <v>6.214820409209619E-2</v>
      </c>
      <c r="O11" s="13">
        <f>AVERAGE(O16,O21,O26,O31,O36,O41,O46)</f>
        <v>3.7984473864817604E-2</v>
      </c>
      <c r="Q11" s="13">
        <f>AVERAGE(Q16,Q21,Q26,Q31,Q36,Q41,Q46)</f>
        <v>5.775792914298776E-2</v>
      </c>
      <c r="R11" s="7"/>
    </row>
    <row r="12" spans="1:18" ht="12.75" customHeight="1" outlineLevel="1" x14ac:dyDescent="0.2">
      <c r="A12" s="1"/>
      <c r="B12" s="1"/>
      <c r="C12" s="6" t="s">
        <v>78</v>
      </c>
      <c r="D12" s="13">
        <f>AVERAGE(D17,D22,D27,D32,D37,D42,D47)</f>
        <v>7.6383383117442846E-2</v>
      </c>
      <c r="E12" s="13">
        <f>AVERAGE(E17,E22,E27,E32,E37,E42,E47)</f>
        <v>8.1041572345062304E-2</v>
      </c>
      <c r="F12" s="13">
        <f>AVERAGE(F17,F22,F27,F32,F37,F42,F47)</f>
        <v>7.7474110758554496E-2</v>
      </c>
      <c r="G12" s="13">
        <f>AVERAGE(G17,G22,G27,G32,G37,G42,G47)</f>
        <v>4.9766981491180473E-2</v>
      </c>
      <c r="H12" s="13">
        <f>AVERAGE(H17,H22,H27,H32,H37,H42,H47)</f>
        <v>4.8955277403483113E-2</v>
      </c>
      <c r="I12" s="13">
        <f>AVERAGE(I17,I22,I27,I32,I37,I42,I47)</f>
        <v>4.2962042610862464E-2</v>
      </c>
      <c r="J12" s="13">
        <f>AVERAGE(J17,J22,J27,J32,J37,J42,J47)</f>
        <v>3.272962587979545E-2</v>
      </c>
      <c r="K12" s="13">
        <f>AVERAGE(K17,K22,K27,K32,K37,K42,K47)</f>
        <v>3.2552540592847241E-2</v>
      </c>
      <c r="L12" s="13">
        <f>AVERAGE(L17,L22,L27,L32,L37,L42,L47)</f>
        <v>6.6376056669096545E-2</v>
      </c>
      <c r="M12" s="13">
        <f>AVERAGE(M17,M22,M27,M32,M37,M42,M47)</f>
        <v>6.2301444696365338E-2</v>
      </c>
      <c r="N12" s="13">
        <f>AVERAGE(N17,N22,N27,N32,N37,N42,N47)</f>
        <v>6.0582995974352002E-2</v>
      </c>
      <c r="O12" s="13">
        <f>AVERAGE(O17,O22,O27,O32,O37,O42,O47)</f>
        <v>3.4504506377247321E-2</v>
      </c>
      <c r="Q12" s="13">
        <f>AVERAGE(Q17,Q22,Q27,Q32,Q37,Q42,Q47)</f>
        <v>5.6654963669491694E-2</v>
      </c>
      <c r="R12" s="7"/>
    </row>
    <row r="13" spans="1:18" x14ac:dyDescent="0.2">
      <c r="A13" s="32" t="s">
        <v>135</v>
      </c>
      <c r="B13" s="32" t="s">
        <v>136</v>
      </c>
      <c r="C13" s="33" t="s">
        <v>74</v>
      </c>
      <c r="D13" s="29">
        <v>0.95845859524460231</v>
      </c>
      <c r="E13" s="29">
        <v>0.94296805016422813</v>
      </c>
      <c r="F13" s="29">
        <v>0.96237297445756664</v>
      </c>
      <c r="G13" s="29">
        <v>0.98405877460493485</v>
      </c>
      <c r="H13" s="29">
        <v>0.97118896253212494</v>
      </c>
      <c r="I13" s="29">
        <v>0.96820569532761958</v>
      </c>
      <c r="J13" s="29">
        <v>0.96075311588438084</v>
      </c>
      <c r="K13" s="29">
        <v>0.96202030858499277</v>
      </c>
      <c r="L13" s="29">
        <v>0.96679853065837806</v>
      </c>
      <c r="M13" s="29">
        <v>0.96045034642032334</v>
      </c>
      <c r="N13" s="29">
        <v>0.94804655029093932</v>
      </c>
      <c r="O13" s="29">
        <v>0.94766750363420116</v>
      </c>
      <c r="Q13" s="29">
        <v>0.96115099649646774</v>
      </c>
      <c r="R13" s="7"/>
    </row>
    <row r="14" spans="1:18" ht="12.75" customHeight="1" outlineLevel="1" x14ac:dyDescent="0.2">
      <c r="A14" s="1"/>
      <c r="B14" s="1"/>
      <c r="C14" s="6" t="s">
        <v>75</v>
      </c>
      <c r="D14" s="12">
        <v>7318</v>
      </c>
      <c r="E14" s="12">
        <v>6698</v>
      </c>
      <c r="F14" s="12">
        <v>7282</v>
      </c>
      <c r="G14" s="12">
        <v>7214</v>
      </c>
      <c r="H14" s="12">
        <v>7393</v>
      </c>
      <c r="I14" s="12">
        <v>7234</v>
      </c>
      <c r="J14" s="12">
        <v>7542</v>
      </c>
      <c r="K14" s="12">
        <v>7583</v>
      </c>
      <c r="L14" s="12">
        <v>7078</v>
      </c>
      <c r="M14" s="12">
        <v>6928</v>
      </c>
      <c r="N14" s="12">
        <v>7218</v>
      </c>
      <c r="O14" s="12">
        <v>7567</v>
      </c>
      <c r="Q14" s="12">
        <v>87055</v>
      </c>
      <c r="R14" s="7"/>
    </row>
    <row r="15" spans="1:18" ht="12.75" customHeight="1" outlineLevel="1" x14ac:dyDescent="0.2">
      <c r="A15" s="1"/>
      <c r="B15" s="1"/>
      <c r="C15" s="6" t="s">
        <v>76</v>
      </c>
      <c r="D15" s="13">
        <v>0.95818529652910633</v>
      </c>
      <c r="E15" s="13">
        <v>0.94296805016422813</v>
      </c>
      <c r="F15" s="13">
        <v>0.96237297445756664</v>
      </c>
      <c r="G15" s="13">
        <v>0.98405877460493485</v>
      </c>
      <c r="H15" s="13">
        <v>0.97118896253212494</v>
      </c>
      <c r="I15" s="13">
        <v>0.9658556815040088</v>
      </c>
      <c r="J15" s="13">
        <v>0.96075311588438084</v>
      </c>
      <c r="K15" s="13">
        <v>0.9616246867994197</v>
      </c>
      <c r="L15" s="13">
        <v>0.96580955072054253</v>
      </c>
      <c r="M15" s="13">
        <v>0.95842956120092382</v>
      </c>
      <c r="N15" s="13">
        <v>0.9387642006095871</v>
      </c>
      <c r="O15" s="13">
        <v>0.94026694859257298</v>
      </c>
      <c r="Q15" s="13">
        <v>0.95924415599333757</v>
      </c>
      <c r="R15" s="7"/>
    </row>
    <row r="16" spans="1:18" ht="12.75" customHeight="1" outlineLevel="1" x14ac:dyDescent="0.2">
      <c r="A16" s="1"/>
      <c r="B16" s="1"/>
      <c r="C16" s="6" t="s">
        <v>77</v>
      </c>
      <c r="D16" s="13">
        <v>4.1814703470893687E-2</v>
      </c>
      <c r="E16" s="13">
        <v>5.7031949835771874E-2</v>
      </c>
      <c r="F16" s="13">
        <v>3.7627025542433398E-2</v>
      </c>
      <c r="G16" s="13">
        <v>1.5941225395065151E-2</v>
      </c>
      <c r="H16" s="13">
        <v>2.8811037467875018E-2</v>
      </c>
      <c r="I16" s="13">
        <v>3.4144318495991151E-2</v>
      </c>
      <c r="J16" s="13">
        <v>3.9246884115619197E-2</v>
      </c>
      <c r="K16" s="13">
        <v>3.8375313200580248E-2</v>
      </c>
      <c r="L16" s="13">
        <v>3.4190449279457476E-2</v>
      </c>
      <c r="M16" s="13">
        <v>4.1570438799076209E-2</v>
      </c>
      <c r="N16" s="13">
        <v>6.1235799390412855E-2</v>
      </c>
      <c r="O16" s="13">
        <v>5.9733051407426983E-2</v>
      </c>
      <c r="Q16" s="13">
        <v>4.0755844006662455E-2</v>
      </c>
      <c r="R16" s="7"/>
    </row>
    <row r="17" spans="1:18" ht="12.75" customHeight="1" outlineLevel="1" x14ac:dyDescent="0.2">
      <c r="A17" s="1"/>
      <c r="B17" s="1"/>
      <c r="C17" s="6" t="s">
        <v>78</v>
      </c>
      <c r="D17" s="13">
        <v>4.1541404755397651E-2</v>
      </c>
      <c r="E17" s="13">
        <v>5.7031949835771874E-2</v>
      </c>
      <c r="F17" s="13">
        <v>3.7627025542433398E-2</v>
      </c>
      <c r="G17" s="13">
        <v>1.5941225395065151E-2</v>
      </c>
      <c r="H17" s="13">
        <v>2.8811037467875018E-2</v>
      </c>
      <c r="I17" s="13">
        <v>3.1794304672380425E-2</v>
      </c>
      <c r="J17" s="13">
        <v>3.9246884115619197E-2</v>
      </c>
      <c r="K17" s="13">
        <v>3.7979691415007254E-2</v>
      </c>
      <c r="L17" s="13">
        <v>3.3201469341621929E-2</v>
      </c>
      <c r="M17" s="13">
        <v>3.9549653579676672E-2</v>
      </c>
      <c r="N17" s="13">
        <v>5.1953449709060684E-2</v>
      </c>
      <c r="O17" s="13">
        <v>5.2332496365798863E-2</v>
      </c>
      <c r="Q17" s="13">
        <v>3.8849003503532251E-2</v>
      </c>
      <c r="R17" s="7"/>
    </row>
    <row r="18" spans="1:18" x14ac:dyDescent="0.2">
      <c r="A18" s="32" t="s">
        <v>137</v>
      </c>
      <c r="B18" s="32" t="s">
        <v>138</v>
      </c>
      <c r="C18" s="33" t="s">
        <v>74</v>
      </c>
      <c r="D18" s="29">
        <v>0.99474207758988209</v>
      </c>
      <c r="E18" s="29">
        <v>0.98992361449699329</v>
      </c>
      <c r="F18" s="29">
        <v>0.95983879933296279</v>
      </c>
      <c r="G18" s="29">
        <v>0.98068198448704813</v>
      </c>
      <c r="H18" s="29">
        <v>0.99607238041801094</v>
      </c>
      <c r="I18" s="29">
        <v>0.97432239657631958</v>
      </c>
      <c r="J18" s="29">
        <v>1</v>
      </c>
      <c r="K18" s="29">
        <v>0.99452686158721015</v>
      </c>
      <c r="L18" s="29">
        <v>0.99461239149955105</v>
      </c>
      <c r="M18" s="29">
        <v>0.9934547524188958</v>
      </c>
      <c r="N18" s="29">
        <v>0.97510433155849763</v>
      </c>
      <c r="O18" s="29">
        <v>0.99888981404385235</v>
      </c>
      <c r="Q18" s="29">
        <v>0.9876633497182592</v>
      </c>
      <c r="R18" s="7"/>
    </row>
    <row r="19" spans="1:18" ht="12.75" customHeight="1" outlineLevel="1" x14ac:dyDescent="0.2">
      <c r="A19" s="1"/>
      <c r="B19" s="1"/>
      <c r="C19" s="6" t="s">
        <v>75</v>
      </c>
      <c r="D19" s="12">
        <v>7037</v>
      </c>
      <c r="E19" s="12">
        <v>6153</v>
      </c>
      <c r="F19" s="12">
        <v>7196</v>
      </c>
      <c r="G19" s="12">
        <v>6833</v>
      </c>
      <c r="H19" s="12">
        <v>7129</v>
      </c>
      <c r="I19" s="12">
        <v>7010</v>
      </c>
      <c r="J19" s="12">
        <v>7244</v>
      </c>
      <c r="K19" s="12">
        <v>6943</v>
      </c>
      <c r="L19" s="12">
        <v>6682</v>
      </c>
      <c r="M19" s="12">
        <v>7028</v>
      </c>
      <c r="N19" s="12">
        <v>6949</v>
      </c>
      <c r="O19" s="12">
        <v>7206</v>
      </c>
      <c r="Q19" s="12">
        <v>83410</v>
      </c>
      <c r="R19" s="7"/>
    </row>
    <row r="20" spans="1:18" ht="12.75" customHeight="1" outlineLevel="1" x14ac:dyDescent="0.2">
      <c r="A20" s="1"/>
      <c r="B20" s="1"/>
      <c r="C20" s="6" t="s">
        <v>76</v>
      </c>
      <c r="D20" s="13">
        <v>0.99431575955662921</v>
      </c>
      <c r="E20" s="13">
        <v>0.98992361449699329</v>
      </c>
      <c r="F20" s="13">
        <v>0.9588660366870484</v>
      </c>
      <c r="G20" s="13">
        <v>0.98024293867993562</v>
      </c>
      <c r="H20" s="13">
        <v>0.99537101977837006</v>
      </c>
      <c r="I20" s="13">
        <v>0.97360912981455061</v>
      </c>
      <c r="J20" s="13">
        <v>0.99972390944229705</v>
      </c>
      <c r="K20" s="13">
        <v>0.99452686158721015</v>
      </c>
      <c r="L20" s="13">
        <v>0.99371445674947623</v>
      </c>
      <c r="M20" s="13">
        <v>0.98804780876494025</v>
      </c>
      <c r="N20" s="13">
        <v>0.97510433155849763</v>
      </c>
      <c r="O20" s="13">
        <v>0.98737163474882039</v>
      </c>
      <c r="Q20" s="13">
        <v>0.98584102625584458</v>
      </c>
      <c r="R20" s="7"/>
    </row>
    <row r="21" spans="1:18" ht="12.75" customHeight="1" outlineLevel="1" x14ac:dyDescent="0.2">
      <c r="A21" s="1"/>
      <c r="B21" s="1"/>
      <c r="C21" s="6" t="s">
        <v>77</v>
      </c>
      <c r="D21" s="13">
        <v>5.6842404433707543E-3</v>
      </c>
      <c r="E21" s="13">
        <v>1.0076385503006663E-2</v>
      </c>
      <c r="F21" s="13">
        <v>4.1133963312951639E-2</v>
      </c>
      <c r="G21" s="13">
        <v>1.9757061320064394E-2</v>
      </c>
      <c r="H21" s="13">
        <v>4.6289802216299622E-3</v>
      </c>
      <c r="I21" s="13">
        <v>2.6390870185449358E-2</v>
      </c>
      <c r="J21" s="13">
        <v>2.7609055770292659E-4</v>
      </c>
      <c r="K21" s="13">
        <v>5.4731384127898602E-3</v>
      </c>
      <c r="L21" s="13">
        <v>6.2855432505237955E-3</v>
      </c>
      <c r="M21" s="13">
        <v>1.1952191235059761E-2</v>
      </c>
      <c r="N21" s="13">
        <v>2.4895668441502376E-2</v>
      </c>
      <c r="O21" s="13">
        <v>1.2628365251179573E-2</v>
      </c>
      <c r="Q21" s="13">
        <v>1.4158973744155376E-2</v>
      </c>
      <c r="R21" s="7"/>
    </row>
    <row r="22" spans="1:18" ht="12.75" customHeight="1" outlineLevel="1" x14ac:dyDescent="0.2">
      <c r="A22" s="1"/>
      <c r="B22" s="1"/>
      <c r="C22" s="6" t="s">
        <v>78</v>
      </c>
      <c r="D22" s="13">
        <v>5.2579224101179482E-3</v>
      </c>
      <c r="E22" s="13">
        <v>1.0076385503006663E-2</v>
      </c>
      <c r="F22" s="13">
        <v>4.0161200667037246E-2</v>
      </c>
      <c r="G22" s="13">
        <v>1.9318015512951852E-2</v>
      </c>
      <c r="H22" s="13">
        <v>3.9276195819890588E-3</v>
      </c>
      <c r="I22" s="13">
        <v>2.5677603423680456E-2</v>
      </c>
      <c r="J22" s="13">
        <v>0</v>
      </c>
      <c r="K22" s="13">
        <v>5.4731384127898602E-3</v>
      </c>
      <c r="L22" s="13">
        <v>5.3876085004489673E-3</v>
      </c>
      <c r="M22" s="13">
        <v>6.5452475811041549E-3</v>
      </c>
      <c r="N22" s="13">
        <v>2.4895668441502376E-2</v>
      </c>
      <c r="O22" s="13">
        <v>1.1101859561476548E-3</v>
      </c>
      <c r="Q22" s="13">
        <v>1.2336650281740798E-2</v>
      </c>
      <c r="R22" s="7"/>
    </row>
    <row r="23" spans="1:18" x14ac:dyDescent="0.2">
      <c r="A23" s="32" t="s">
        <v>139</v>
      </c>
      <c r="B23" s="32" t="s">
        <v>140</v>
      </c>
      <c r="C23" s="33" t="s">
        <v>74</v>
      </c>
      <c r="D23" s="29">
        <v>0.84503631961259074</v>
      </c>
      <c r="E23" s="29">
        <v>0.94945848375451258</v>
      </c>
      <c r="F23" s="29">
        <v>0.948509485094851</v>
      </c>
      <c r="G23" s="29">
        <v>0.95329670329670324</v>
      </c>
      <c r="H23" s="29">
        <v>0.92266666666666663</v>
      </c>
      <c r="I23" s="29">
        <v>0.92764857881136953</v>
      </c>
      <c r="J23" s="29">
        <v>0.86770428015564205</v>
      </c>
      <c r="K23" s="29">
        <v>0.89224137931034486</v>
      </c>
      <c r="L23" s="29">
        <v>0.72530120481927707</v>
      </c>
      <c r="M23" s="29">
        <v>0.78514588859416445</v>
      </c>
      <c r="N23" s="29">
        <v>0.92991913746630728</v>
      </c>
      <c r="O23" s="29">
        <v>0.94376528117359415</v>
      </c>
      <c r="Q23" s="29">
        <v>0.88743400211193246</v>
      </c>
      <c r="R23" s="7"/>
    </row>
    <row r="24" spans="1:18" ht="12.75" customHeight="1" outlineLevel="1" x14ac:dyDescent="0.2">
      <c r="A24" s="1"/>
      <c r="B24" s="1"/>
      <c r="C24" s="6" t="s">
        <v>75</v>
      </c>
      <c r="D24" s="12">
        <v>413</v>
      </c>
      <c r="E24" s="12">
        <v>277</v>
      </c>
      <c r="F24" s="12">
        <v>369</v>
      </c>
      <c r="G24" s="12">
        <v>364</v>
      </c>
      <c r="H24" s="12">
        <v>375</v>
      </c>
      <c r="I24" s="12">
        <v>387</v>
      </c>
      <c r="J24" s="12">
        <v>514</v>
      </c>
      <c r="K24" s="12">
        <v>464</v>
      </c>
      <c r="L24" s="12">
        <v>415</v>
      </c>
      <c r="M24" s="12">
        <v>377</v>
      </c>
      <c r="N24" s="12">
        <v>371</v>
      </c>
      <c r="O24" s="12">
        <v>409</v>
      </c>
      <c r="Q24" s="12">
        <v>4735</v>
      </c>
      <c r="R24" s="7"/>
    </row>
    <row r="25" spans="1:18" ht="12.75" customHeight="1" outlineLevel="1" x14ac:dyDescent="0.2">
      <c r="A25" s="1"/>
      <c r="B25" s="1"/>
      <c r="C25" s="6" t="s">
        <v>76</v>
      </c>
      <c r="D25" s="13">
        <v>0.83050847457627119</v>
      </c>
      <c r="E25" s="13">
        <v>0.94945848375451258</v>
      </c>
      <c r="F25" s="13">
        <v>0.948509485094851</v>
      </c>
      <c r="G25" s="13">
        <v>0.95329670329670335</v>
      </c>
      <c r="H25" s="13">
        <v>0.92266666666666663</v>
      </c>
      <c r="I25" s="13">
        <v>0.92764857881136953</v>
      </c>
      <c r="J25" s="13">
        <v>0.86770428015564205</v>
      </c>
      <c r="K25" s="13">
        <v>0.89224137931034486</v>
      </c>
      <c r="L25" s="13">
        <v>0.7132530120481928</v>
      </c>
      <c r="M25" s="13">
        <v>0.78514588859416445</v>
      </c>
      <c r="N25" s="13">
        <v>0.92991913746630728</v>
      </c>
      <c r="O25" s="13">
        <v>0.94376528117359415</v>
      </c>
      <c r="Q25" s="13">
        <v>0.88511087645195352</v>
      </c>
      <c r="R25" s="7"/>
    </row>
    <row r="26" spans="1:18" ht="12.75" customHeight="1" outlineLevel="1" x14ac:dyDescent="0.2">
      <c r="A26" s="1"/>
      <c r="B26" s="1"/>
      <c r="C26" s="6" t="s">
        <v>77</v>
      </c>
      <c r="D26" s="13">
        <v>0.16949152542372881</v>
      </c>
      <c r="E26" s="13">
        <v>5.0541516245487361E-2</v>
      </c>
      <c r="F26" s="13">
        <v>5.1490514905149054E-2</v>
      </c>
      <c r="G26" s="13">
        <v>4.6703296703296704E-2</v>
      </c>
      <c r="H26" s="13">
        <v>7.7333333333333337E-2</v>
      </c>
      <c r="I26" s="13">
        <v>7.2351421188630485E-2</v>
      </c>
      <c r="J26" s="13">
        <v>0.13229571984435798</v>
      </c>
      <c r="K26" s="13">
        <v>0.10775862068965517</v>
      </c>
      <c r="L26" s="13">
        <v>0.28674698795180725</v>
      </c>
      <c r="M26" s="13">
        <v>0.21485411140583555</v>
      </c>
      <c r="N26" s="13">
        <v>7.0080862533692723E-2</v>
      </c>
      <c r="O26" s="13">
        <v>5.623471882640587E-2</v>
      </c>
      <c r="Q26" s="13">
        <v>0.11488912354804647</v>
      </c>
      <c r="R26" s="7"/>
    </row>
    <row r="27" spans="1:18" ht="12.75" customHeight="1" outlineLevel="1" x14ac:dyDescent="0.2">
      <c r="A27" s="1"/>
      <c r="B27" s="1"/>
      <c r="C27" s="6" t="s">
        <v>78</v>
      </c>
      <c r="D27" s="13">
        <v>0.15496368038740921</v>
      </c>
      <c r="E27" s="13">
        <v>5.0541516245487361E-2</v>
      </c>
      <c r="F27" s="13">
        <v>5.1490514905149054E-2</v>
      </c>
      <c r="G27" s="13">
        <v>4.6703296703296704E-2</v>
      </c>
      <c r="H27" s="13">
        <v>7.7333333333333337E-2</v>
      </c>
      <c r="I27" s="13">
        <v>7.2351421188630485E-2</v>
      </c>
      <c r="J27" s="13">
        <v>0.13229571984435798</v>
      </c>
      <c r="K27" s="13">
        <v>0.10775862068965517</v>
      </c>
      <c r="L27" s="13">
        <v>0.27469879518072288</v>
      </c>
      <c r="M27" s="13">
        <v>0.21485411140583555</v>
      </c>
      <c r="N27" s="13">
        <v>7.0080862533692723E-2</v>
      </c>
      <c r="O27" s="13">
        <v>5.623471882640587E-2</v>
      </c>
      <c r="Q27" s="13">
        <v>0.11256599788806758</v>
      </c>
      <c r="R27" s="7"/>
    </row>
    <row r="28" spans="1:18" x14ac:dyDescent="0.2">
      <c r="A28" s="32" t="s">
        <v>141</v>
      </c>
      <c r="B28" s="32" t="s">
        <v>142</v>
      </c>
      <c r="C28" s="33" t="s">
        <v>74</v>
      </c>
      <c r="D28" s="29">
        <v>0.99491975522456988</v>
      </c>
      <c r="E28" s="29">
        <v>0.99489209551781377</v>
      </c>
      <c r="F28" s="29">
        <v>0.9921595756946846</v>
      </c>
      <c r="G28" s="29">
        <v>0.99040935672514618</v>
      </c>
      <c r="H28" s="29">
        <v>0.99897307165677773</v>
      </c>
      <c r="I28" s="29">
        <v>0.99874170670327156</v>
      </c>
      <c r="J28" s="29">
        <v>1</v>
      </c>
      <c r="K28" s="29">
        <v>0.98818982177367409</v>
      </c>
      <c r="L28" s="29">
        <v>0.99794437726723095</v>
      </c>
      <c r="M28" s="29">
        <v>1</v>
      </c>
      <c r="N28" s="29">
        <v>0.99050138271011179</v>
      </c>
      <c r="O28" s="29">
        <v>0.99764336213668503</v>
      </c>
      <c r="Q28" s="29">
        <v>0.9953595168494882</v>
      </c>
      <c r="R28" s="7"/>
    </row>
    <row r="29" spans="1:18" ht="12.75" customHeight="1" outlineLevel="1" x14ac:dyDescent="0.2">
      <c r="A29" s="1"/>
      <c r="B29" s="1"/>
      <c r="C29" s="6" t="s">
        <v>75</v>
      </c>
      <c r="D29" s="12">
        <v>8661</v>
      </c>
      <c r="E29" s="12">
        <v>7831</v>
      </c>
      <c r="F29" s="12">
        <v>8673</v>
      </c>
      <c r="G29" s="12">
        <v>8550</v>
      </c>
      <c r="H29" s="12">
        <v>8764</v>
      </c>
      <c r="I29" s="12">
        <v>8742</v>
      </c>
      <c r="J29" s="12">
        <v>9091</v>
      </c>
      <c r="K29" s="12">
        <v>9314</v>
      </c>
      <c r="L29" s="12">
        <v>8270</v>
      </c>
      <c r="M29" s="12">
        <v>8529</v>
      </c>
      <c r="N29" s="12">
        <v>8317</v>
      </c>
      <c r="O29" s="12">
        <v>8911</v>
      </c>
      <c r="Q29" s="12">
        <v>103653</v>
      </c>
      <c r="R29" s="7"/>
    </row>
    <row r="30" spans="1:18" ht="12.75" customHeight="1" outlineLevel="1" x14ac:dyDescent="0.2">
      <c r="A30" s="1"/>
      <c r="B30" s="1"/>
      <c r="C30" s="6" t="s">
        <v>76</v>
      </c>
      <c r="D30" s="13">
        <v>0.99445791479043988</v>
      </c>
      <c r="E30" s="13">
        <v>0.99450900268164988</v>
      </c>
      <c r="F30" s="13">
        <v>0.99158307390752909</v>
      </c>
      <c r="G30" s="13">
        <v>0.99040935672514618</v>
      </c>
      <c r="H30" s="13">
        <v>0.99863076220903702</v>
      </c>
      <c r="I30" s="13">
        <v>0.99805536490505609</v>
      </c>
      <c r="J30" s="13">
        <v>0.99967000329996702</v>
      </c>
      <c r="K30" s="13">
        <v>0.98818982177367409</v>
      </c>
      <c r="L30" s="13">
        <v>0.99782345828295038</v>
      </c>
      <c r="M30" s="13">
        <v>0.99835854144682845</v>
      </c>
      <c r="N30" s="13">
        <v>0.99050138271011179</v>
      </c>
      <c r="O30" s="13">
        <v>0.99304230726068898</v>
      </c>
      <c r="Q30" s="13">
        <v>0.99458771092008913</v>
      </c>
      <c r="R30" s="7"/>
    </row>
    <row r="31" spans="1:18" ht="12.75" customHeight="1" outlineLevel="1" x14ac:dyDescent="0.2">
      <c r="A31" s="1"/>
      <c r="B31" s="1"/>
      <c r="C31" s="6" t="s">
        <v>77</v>
      </c>
      <c r="D31" s="13">
        <v>5.5420852095600971E-3</v>
      </c>
      <c r="E31" s="13">
        <v>5.4909973183501467E-3</v>
      </c>
      <c r="F31" s="13">
        <v>8.4169260924708868E-3</v>
      </c>
      <c r="G31" s="13">
        <v>9.5906432748538006E-3</v>
      </c>
      <c r="H31" s="13">
        <v>1.3692377909630307E-3</v>
      </c>
      <c r="I31" s="13">
        <v>1.9446350949439486E-3</v>
      </c>
      <c r="J31" s="13">
        <v>3.2999670003299966E-4</v>
      </c>
      <c r="K31" s="13">
        <v>1.1810178226325961E-2</v>
      </c>
      <c r="L31" s="13">
        <v>2.176541717049577E-3</v>
      </c>
      <c r="M31" s="13">
        <v>1.6414585531715324E-3</v>
      </c>
      <c r="N31" s="13">
        <v>9.4986172898881803E-3</v>
      </c>
      <c r="O31" s="13">
        <v>6.9576927393109637E-3</v>
      </c>
      <c r="Q31" s="13">
        <v>5.4122890799108564E-3</v>
      </c>
      <c r="R31" s="7"/>
    </row>
    <row r="32" spans="1:18" ht="12.75" customHeight="1" outlineLevel="1" x14ac:dyDescent="0.2">
      <c r="A32" s="1"/>
      <c r="B32" s="1"/>
      <c r="C32" s="6" t="s">
        <v>78</v>
      </c>
      <c r="D32" s="13">
        <v>5.0802447754300893E-3</v>
      </c>
      <c r="E32" s="13">
        <v>5.1079044821861833E-3</v>
      </c>
      <c r="F32" s="13">
        <v>7.8404243053153463E-3</v>
      </c>
      <c r="G32" s="13">
        <v>9.5906432748538006E-3</v>
      </c>
      <c r="H32" s="13">
        <v>1.026928343222273E-3</v>
      </c>
      <c r="I32" s="13">
        <v>1.2582932967284373E-3</v>
      </c>
      <c r="J32" s="13">
        <v>0</v>
      </c>
      <c r="K32" s="13">
        <v>1.1810178226325961E-2</v>
      </c>
      <c r="L32" s="13">
        <v>2.0556227327690447E-3</v>
      </c>
      <c r="M32" s="13">
        <v>0</v>
      </c>
      <c r="N32" s="13">
        <v>9.4986172898881803E-3</v>
      </c>
      <c r="O32" s="13">
        <v>2.3566378633150041E-3</v>
      </c>
      <c r="Q32" s="13">
        <v>4.6404831505118035E-3</v>
      </c>
      <c r="R32" s="7"/>
    </row>
    <row r="33" spans="1:18" x14ac:dyDescent="0.2">
      <c r="A33" s="32" t="s">
        <v>143</v>
      </c>
      <c r="B33" s="32" t="s">
        <v>144</v>
      </c>
      <c r="C33" s="33" t="s">
        <v>74</v>
      </c>
      <c r="D33" s="29">
        <v>0.77290448343079921</v>
      </c>
      <c r="E33" s="29">
        <v>0.7408363448631905</v>
      </c>
      <c r="F33" s="29">
        <v>0.77766340710241888</v>
      </c>
      <c r="G33" s="29">
        <v>0.87947697555429216</v>
      </c>
      <c r="H33" s="29">
        <v>0.88714205502526666</v>
      </c>
      <c r="I33" s="29">
        <v>0.94657863145258103</v>
      </c>
      <c r="J33" s="29">
        <v>0.98767507002801125</v>
      </c>
      <c r="K33" s="29">
        <v>0.98997890295358648</v>
      </c>
      <c r="L33" s="29">
        <v>0.98258426966292134</v>
      </c>
      <c r="M33" s="29">
        <v>0.98814016172506736</v>
      </c>
      <c r="N33" s="29">
        <v>0.9854910714285714</v>
      </c>
      <c r="O33" s="29">
        <v>0.98311156601842375</v>
      </c>
      <c r="Q33" s="29">
        <v>0.90743243243243243</v>
      </c>
      <c r="R33" s="7"/>
    </row>
    <row r="34" spans="1:18" ht="12.75" customHeight="1" outlineLevel="1" x14ac:dyDescent="0.2">
      <c r="A34" s="1"/>
      <c r="B34" s="1"/>
      <c r="C34" s="6" t="s">
        <v>75</v>
      </c>
      <c r="D34" s="12">
        <v>2052</v>
      </c>
      <c r="E34" s="12">
        <v>1937</v>
      </c>
      <c r="F34" s="12">
        <v>1943</v>
      </c>
      <c r="G34" s="12">
        <v>1759</v>
      </c>
      <c r="H34" s="12">
        <v>1781</v>
      </c>
      <c r="I34" s="12">
        <v>1666</v>
      </c>
      <c r="J34" s="12">
        <v>1785</v>
      </c>
      <c r="K34" s="12">
        <v>1896</v>
      </c>
      <c r="L34" s="12">
        <v>1780</v>
      </c>
      <c r="M34" s="12">
        <v>1855</v>
      </c>
      <c r="N34" s="12">
        <v>1792</v>
      </c>
      <c r="O34" s="12">
        <v>1954</v>
      </c>
      <c r="Q34" s="12">
        <v>22200</v>
      </c>
      <c r="R34" s="7"/>
    </row>
    <row r="35" spans="1:18" ht="12.75" customHeight="1" outlineLevel="1" x14ac:dyDescent="0.2">
      <c r="A35" s="1"/>
      <c r="B35" s="1"/>
      <c r="C35" s="6" t="s">
        <v>76</v>
      </c>
      <c r="D35" s="13">
        <v>0.77290448343079921</v>
      </c>
      <c r="E35" s="13">
        <v>0.7408363448631905</v>
      </c>
      <c r="F35" s="13">
        <v>0.77766340710241899</v>
      </c>
      <c r="G35" s="13">
        <v>0.87947697555429216</v>
      </c>
      <c r="H35" s="13">
        <v>0.88714205502526666</v>
      </c>
      <c r="I35" s="13">
        <v>0.94657863145258103</v>
      </c>
      <c r="J35" s="13">
        <v>0.98767507002801125</v>
      </c>
      <c r="K35" s="13">
        <v>0.98997890295358648</v>
      </c>
      <c r="L35" s="13">
        <v>0.98258426966292134</v>
      </c>
      <c r="M35" s="13">
        <v>0.98814016172506736</v>
      </c>
      <c r="N35" s="13">
        <v>0.9838169642857143</v>
      </c>
      <c r="O35" s="13">
        <v>0.98311156601842375</v>
      </c>
      <c r="Q35" s="13">
        <v>0.90729729729729724</v>
      </c>
      <c r="R35" s="7"/>
    </row>
    <row r="36" spans="1:18" ht="12.75" customHeight="1" outlineLevel="1" x14ac:dyDescent="0.2">
      <c r="A36" s="1"/>
      <c r="B36" s="1"/>
      <c r="C36" s="6" t="s">
        <v>77</v>
      </c>
      <c r="D36" s="13">
        <v>0.22709551656920077</v>
      </c>
      <c r="E36" s="13">
        <v>0.2591636551368095</v>
      </c>
      <c r="F36" s="13">
        <v>0.22233659289758106</v>
      </c>
      <c r="G36" s="13">
        <v>0.12052302444570778</v>
      </c>
      <c r="H36" s="13">
        <v>0.1128579449747333</v>
      </c>
      <c r="I36" s="13">
        <v>5.3421368547418968E-2</v>
      </c>
      <c r="J36" s="13">
        <v>1.2324929971988795E-2</v>
      </c>
      <c r="K36" s="13">
        <v>1.0021097046413503E-2</v>
      </c>
      <c r="L36" s="13">
        <v>1.7415730337078651E-2</v>
      </c>
      <c r="M36" s="13">
        <v>1.1859838274932614E-2</v>
      </c>
      <c r="N36" s="13">
        <v>1.6183035714285716E-2</v>
      </c>
      <c r="O36" s="13">
        <v>1.6888433981576252E-2</v>
      </c>
      <c r="Q36" s="13">
        <v>9.27027027027027E-2</v>
      </c>
      <c r="R36" s="7"/>
    </row>
    <row r="37" spans="1:18" ht="12.75" customHeight="1" outlineLevel="1" x14ac:dyDescent="0.2">
      <c r="A37" s="1"/>
      <c r="B37" s="1"/>
      <c r="C37" s="6" t="s">
        <v>78</v>
      </c>
      <c r="D37" s="13">
        <v>0.22709551656920077</v>
      </c>
      <c r="E37" s="13">
        <v>0.2591636551368095</v>
      </c>
      <c r="F37" s="13">
        <v>0.22233659289758106</v>
      </c>
      <c r="G37" s="13">
        <v>0.12052302444570778</v>
      </c>
      <c r="H37" s="13">
        <v>0.1128579449747333</v>
      </c>
      <c r="I37" s="13">
        <v>5.3421368547418968E-2</v>
      </c>
      <c r="J37" s="13">
        <v>1.2324929971988795E-2</v>
      </c>
      <c r="K37" s="13">
        <v>1.0021097046413503E-2</v>
      </c>
      <c r="L37" s="13">
        <v>1.7415730337078651E-2</v>
      </c>
      <c r="M37" s="13">
        <v>1.1859838274932614E-2</v>
      </c>
      <c r="N37" s="13">
        <v>1.4508928571428572E-2</v>
      </c>
      <c r="O37" s="13">
        <v>1.6888433981576252E-2</v>
      </c>
      <c r="Q37" s="13">
        <v>9.2567567567567566E-2</v>
      </c>
      <c r="R37" s="7"/>
    </row>
    <row r="38" spans="1:18" x14ac:dyDescent="0.2">
      <c r="A38" s="32" t="s">
        <v>145</v>
      </c>
      <c r="B38" s="32" t="s">
        <v>146</v>
      </c>
      <c r="C38" s="33" t="s">
        <v>74</v>
      </c>
      <c r="D38" s="29">
        <v>0.93481341521020311</v>
      </c>
      <c r="E38" s="29">
        <v>0.93203371970495263</v>
      </c>
      <c r="F38" s="29">
        <v>0.89990774907749072</v>
      </c>
      <c r="G38" s="29">
        <v>0.92498782269849</v>
      </c>
      <c r="H38" s="29">
        <v>0.94752186588921283</v>
      </c>
      <c r="I38" s="29">
        <v>0.93954168698196006</v>
      </c>
      <c r="J38" s="29">
        <v>0.98438978240302744</v>
      </c>
      <c r="K38" s="29">
        <v>0.96003633060853766</v>
      </c>
      <c r="L38" s="29">
        <v>0.87713004484304935</v>
      </c>
      <c r="M38" s="29">
        <v>0.85993349958437237</v>
      </c>
      <c r="N38" s="29">
        <v>0.87427466150870403</v>
      </c>
      <c r="O38" s="29">
        <v>0.96682066358672825</v>
      </c>
      <c r="Q38" s="29">
        <v>0.92361877927121805</v>
      </c>
      <c r="R38" s="7"/>
    </row>
    <row r="39" spans="1:18" ht="12.75" customHeight="1" outlineLevel="1" x14ac:dyDescent="0.2">
      <c r="A39" s="1"/>
      <c r="B39" s="1"/>
      <c r="C39" s="6" t="s">
        <v>75</v>
      </c>
      <c r="D39" s="12">
        <v>2117</v>
      </c>
      <c r="E39" s="12">
        <v>1898</v>
      </c>
      <c r="F39" s="12">
        <v>2168</v>
      </c>
      <c r="G39" s="12">
        <v>2053</v>
      </c>
      <c r="H39" s="12">
        <v>2058</v>
      </c>
      <c r="I39" s="12">
        <v>2051</v>
      </c>
      <c r="J39" s="12">
        <v>2114</v>
      </c>
      <c r="K39" s="12">
        <v>2202</v>
      </c>
      <c r="L39" s="12">
        <v>2230</v>
      </c>
      <c r="M39" s="12">
        <v>2406</v>
      </c>
      <c r="N39" s="12">
        <v>2585</v>
      </c>
      <c r="O39" s="12">
        <v>2381</v>
      </c>
      <c r="Q39" s="12">
        <v>26263</v>
      </c>
      <c r="R39" s="7"/>
    </row>
    <row r="40" spans="1:18" ht="12.75" customHeight="1" outlineLevel="1" x14ac:dyDescent="0.2">
      <c r="A40" s="1"/>
      <c r="B40" s="1"/>
      <c r="C40" s="6" t="s">
        <v>76</v>
      </c>
      <c r="D40" s="13">
        <v>0.93481341521020311</v>
      </c>
      <c r="E40" s="13">
        <v>0.93203371970495263</v>
      </c>
      <c r="F40" s="13">
        <v>0.89990774907749083</v>
      </c>
      <c r="G40" s="13">
        <v>0.92498782269849</v>
      </c>
      <c r="H40" s="13">
        <v>0.94752186588921283</v>
      </c>
      <c r="I40" s="13">
        <v>0.93954168698196006</v>
      </c>
      <c r="J40" s="13">
        <v>0.98344370860927155</v>
      </c>
      <c r="K40" s="13">
        <v>0.95731153496821075</v>
      </c>
      <c r="L40" s="13">
        <v>0.87264573991031391</v>
      </c>
      <c r="M40" s="13">
        <v>0.85993349958437237</v>
      </c>
      <c r="N40" s="13">
        <v>0.87427466150870403</v>
      </c>
      <c r="O40" s="13">
        <v>0.96598068038639229</v>
      </c>
      <c r="Q40" s="13">
        <v>0.92285725164680343</v>
      </c>
      <c r="R40" s="7"/>
    </row>
    <row r="41" spans="1:18" ht="12.75" customHeight="1" outlineLevel="1" x14ac:dyDescent="0.2">
      <c r="A41" s="1"/>
      <c r="B41" s="1"/>
      <c r="C41" s="6" t="s">
        <v>77</v>
      </c>
      <c r="D41" s="13">
        <v>6.5186584789796886E-2</v>
      </c>
      <c r="E41" s="13">
        <v>6.7966280295047421E-2</v>
      </c>
      <c r="F41" s="13">
        <v>0.10009225092250923</v>
      </c>
      <c r="G41" s="13">
        <v>7.5012177301509983E-2</v>
      </c>
      <c r="H41" s="13">
        <v>5.2478134110787174E-2</v>
      </c>
      <c r="I41" s="13">
        <v>6.0458313018039979E-2</v>
      </c>
      <c r="J41" s="13">
        <v>1.6556291390728478E-2</v>
      </c>
      <c r="K41" s="13">
        <v>4.2688465031789281E-2</v>
      </c>
      <c r="L41" s="13">
        <v>0.12735426008968609</v>
      </c>
      <c r="M41" s="13">
        <v>0.1400665004156276</v>
      </c>
      <c r="N41" s="13">
        <v>0.12572533849129594</v>
      </c>
      <c r="O41" s="13">
        <v>3.4019319613607726E-2</v>
      </c>
      <c r="Q41" s="13">
        <v>7.7142748353196511E-2</v>
      </c>
      <c r="R41" s="7"/>
    </row>
    <row r="42" spans="1:18" ht="12.75" customHeight="1" outlineLevel="1" x14ac:dyDescent="0.2">
      <c r="A42" s="1"/>
      <c r="B42" s="1"/>
      <c r="C42" s="6" t="s">
        <v>78</v>
      </c>
      <c r="D42" s="13">
        <v>6.5186584789796886E-2</v>
      </c>
      <c r="E42" s="13">
        <v>6.7966280295047421E-2</v>
      </c>
      <c r="F42" s="13">
        <v>0.10009225092250923</v>
      </c>
      <c r="G42" s="13">
        <v>7.5012177301509983E-2</v>
      </c>
      <c r="H42" s="13">
        <v>5.2478134110787174E-2</v>
      </c>
      <c r="I42" s="13">
        <v>6.0458313018039979E-2</v>
      </c>
      <c r="J42" s="13">
        <v>1.5610217596972564E-2</v>
      </c>
      <c r="K42" s="13">
        <v>3.9963669391462307E-2</v>
      </c>
      <c r="L42" s="13">
        <v>0.12286995515695068</v>
      </c>
      <c r="M42" s="13">
        <v>0.1400665004156276</v>
      </c>
      <c r="N42" s="13">
        <v>0.12572533849129594</v>
      </c>
      <c r="O42" s="13">
        <v>3.3179336413271733E-2</v>
      </c>
      <c r="Q42" s="13">
        <v>7.6381220728781937E-2</v>
      </c>
      <c r="R42" s="7"/>
    </row>
    <row r="43" spans="1:18" x14ac:dyDescent="0.2">
      <c r="A43" s="32" t="s">
        <v>147</v>
      </c>
      <c r="B43" s="32" t="s">
        <v>148</v>
      </c>
      <c r="C43" s="33" t="s">
        <v>74</v>
      </c>
      <c r="D43" s="29">
        <v>0.96444167186525265</v>
      </c>
      <c r="E43" s="29">
        <v>0.88259668508287292</v>
      </c>
      <c r="F43" s="29">
        <v>0.91722923393014377</v>
      </c>
      <c r="G43" s="29">
        <v>0.93871951219512195</v>
      </c>
      <c r="H43" s="29">
        <v>0.93374805598755828</v>
      </c>
      <c r="I43" s="29">
        <v>0.94422700587084152</v>
      </c>
      <c r="J43" s="29">
        <v>0.97037037037037033</v>
      </c>
      <c r="K43" s="29">
        <v>0.9851386110317234</v>
      </c>
      <c r="L43" s="29">
        <v>0.99099678456591644</v>
      </c>
      <c r="M43" s="29">
        <v>0.97676523838261919</v>
      </c>
      <c r="N43" s="29">
        <v>0.87258189321640445</v>
      </c>
      <c r="O43" s="29">
        <v>0.92057026476578407</v>
      </c>
      <c r="Q43" s="29">
        <v>0.94075617743376005</v>
      </c>
      <c r="R43" s="7"/>
    </row>
    <row r="44" spans="1:18" ht="12.75" customHeight="1" outlineLevel="1" x14ac:dyDescent="0.2">
      <c r="A44" s="1"/>
      <c r="B44" s="1"/>
      <c r="C44" s="6" t="s">
        <v>75</v>
      </c>
      <c r="D44" s="12">
        <v>3206</v>
      </c>
      <c r="E44" s="12">
        <v>2896</v>
      </c>
      <c r="F44" s="12">
        <v>3407</v>
      </c>
      <c r="G44" s="12">
        <v>3280</v>
      </c>
      <c r="H44" s="12">
        <v>3215</v>
      </c>
      <c r="I44" s="12">
        <v>3066</v>
      </c>
      <c r="J44" s="12">
        <v>3510</v>
      </c>
      <c r="K44" s="12">
        <v>3499</v>
      </c>
      <c r="L44" s="12">
        <v>3110</v>
      </c>
      <c r="M44" s="12">
        <v>3314</v>
      </c>
      <c r="N44" s="12">
        <v>3877</v>
      </c>
      <c r="O44" s="12">
        <v>3928</v>
      </c>
      <c r="Q44" s="12">
        <v>40308</v>
      </c>
      <c r="R44" s="7"/>
    </row>
    <row r="45" spans="1:18" ht="12.75" customHeight="1" outlineLevel="1" x14ac:dyDescent="0.2">
      <c r="A45" s="1"/>
      <c r="B45" s="1"/>
      <c r="C45" s="6" t="s">
        <v>76</v>
      </c>
      <c r="D45" s="13">
        <v>0.96444167186525265</v>
      </c>
      <c r="E45" s="13">
        <v>0.88259668508287292</v>
      </c>
      <c r="F45" s="13">
        <v>0.91722923393014377</v>
      </c>
      <c r="G45" s="13">
        <v>0.93871951219512195</v>
      </c>
      <c r="H45" s="13">
        <v>0.93374805598755828</v>
      </c>
      <c r="I45" s="13">
        <v>0.94422700587084152</v>
      </c>
      <c r="J45" s="13">
        <v>0.97037037037037033</v>
      </c>
      <c r="K45" s="13">
        <v>0.9851386110317234</v>
      </c>
      <c r="L45" s="13">
        <v>0.99099678456591644</v>
      </c>
      <c r="M45" s="13">
        <v>0.97676523838261919</v>
      </c>
      <c r="N45" s="13">
        <v>0.87258189321640445</v>
      </c>
      <c r="O45" s="13">
        <v>0.92057026476578407</v>
      </c>
      <c r="Q45" s="13">
        <v>0.94075617743376005</v>
      </c>
      <c r="R45" s="7"/>
    </row>
    <row r="46" spans="1:18" ht="12.75" customHeight="1" outlineLevel="1" x14ac:dyDescent="0.2">
      <c r="A46" s="1"/>
      <c r="B46" s="1"/>
      <c r="C46" s="6" t="s">
        <v>77</v>
      </c>
      <c r="D46" s="13">
        <v>3.5558328134747345E-2</v>
      </c>
      <c r="E46" s="13">
        <v>0.11740331491712708</v>
      </c>
      <c r="F46" s="13">
        <v>8.2770766069856172E-2</v>
      </c>
      <c r="G46" s="13">
        <v>6.1280487804878048E-2</v>
      </c>
      <c r="H46" s="13">
        <v>6.625194401244168E-2</v>
      </c>
      <c r="I46" s="13">
        <v>5.577299412915851E-2</v>
      </c>
      <c r="J46" s="13">
        <v>2.9629629629629631E-2</v>
      </c>
      <c r="K46" s="13">
        <v>1.4861388968276651E-2</v>
      </c>
      <c r="L46" s="13">
        <v>9.0032154340836008E-3</v>
      </c>
      <c r="M46" s="13">
        <v>2.3234761617380809E-2</v>
      </c>
      <c r="N46" s="13">
        <v>0.12741810678359555</v>
      </c>
      <c r="O46" s="13">
        <v>7.9429735234215884E-2</v>
      </c>
      <c r="Q46" s="13">
        <v>5.9243822566239952E-2</v>
      </c>
      <c r="R46" s="7"/>
    </row>
    <row r="47" spans="1:18" ht="12.75" customHeight="1" outlineLevel="1" x14ac:dyDescent="0.2">
      <c r="A47" s="1"/>
      <c r="B47" s="1"/>
      <c r="C47" s="6" t="s">
        <v>78</v>
      </c>
      <c r="D47" s="13">
        <v>3.5558328134747345E-2</v>
      </c>
      <c r="E47" s="13">
        <v>0.11740331491712708</v>
      </c>
      <c r="F47" s="13">
        <v>8.2770766069856172E-2</v>
      </c>
      <c r="G47" s="13">
        <v>6.1280487804878048E-2</v>
      </c>
      <c r="H47" s="13">
        <v>6.625194401244168E-2</v>
      </c>
      <c r="I47" s="13">
        <v>5.577299412915851E-2</v>
      </c>
      <c r="J47" s="13">
        <v>2.9629629629629631E-2</v>
      </c>
      <c r="K47" s="13">
        <v>1.4861388968276651E-2</v>
      </c>
      <c r="L47" s="13">
        <v>9.0032154340836008E-3</v>
      </c>
      <c r="M47" s="13">
        <v>2.3234761617380809E-2</v>
      </c>
      <c r="N47" s="13">
        <v>0.12741810678359555</v>
      </c>
      <c r="O47" s="13">
        <v>7.9429735234215884E-2</v>
      </c>
      <c r="Q47" s="13">
        <v>5.9243822566239952E-2</v>
      </c>
      <c r="R47" s="7"/>
    </row>
    <row r="48" spans="1:18" x14ac:dyDescent="0.2">
      <c r="A48" s="2"/>
      <c r="B48" s="2"/>
      <c r="C48" s="2"/>
      <c r="D48" s="5"/>
      <c r="E48" s="5"/>
      <c r="F48" s="5"/>
      <c r="G48" s="5"/>
      <c r="H48" s="5"/>
      <c r="I48" s="5"/>
      <c r="J48" s="5"/>
      <c r="K48" s="5"/>
      <c r="L48" s="5"/>
      <c r="M48" s="5"/>
      <c r="N48" s="5"/>
      <c r="O48" s="5"/>
    </row>
    <row r="49" spans="1:18" ht="15" x14ac:dyDescent="0.25">
      <c r="A49" s="67" t="s">
        <v>93</v>
      </c>
      <c r="B49" s="67"/>
      <c r="C49" s="67"/>
      <c r="E49" s="7"/>
      <c r="F49" s="7"/>
      <c r="G49" s="7"/>
      <c r="H49" s="7"/>
      <c r="I49" s="7"/>
      <c r="J49" s="7"/>
      <c r="K49" s="7"/>
      <c r="L49" s="7"/>
      <c r="M49" s="7"/>
      <c r="N49" s="7"/>
      <c r="O49" s="7"/>
    </row>
    <row r="50" spans="1:18" ht="12.75" customHeight="1" x14ac:dyDescent="0.2">
      <c r="A50" s="62" t="s">
        <v>94</v>
      </c>
      <c r="B50" s="62"/>
      <c r="C50" s="62"/>
    </row>
    <row r="51" spans="1:18" ht="30" customHeight="1" x14ac:dyDescent="0.2">
      <c r="A51" s="30" t="s">
        <v>2</v>
      </c>
      <c r="B51" s="30" t="s">
        <v>1</v>
      </c>
      <c r="C51" s="31"/>
      <c r="D51" s="31" t="s">
        <v>79</v>
      </c>
      <c r="E51" s="31" t="s">
        <v>80</v>
      </c>
      <c r="F51" s="31" t="s">
        <v>81</v>
      </c>
      <c r="G51" s="31" t="s">
        <v>82</v>
      </c>
      <c r="H51" s="31" t="s">
        <v>83</v>
      </c>
      <c r="I51" s="31" t="s">
        <v>84</v>
      </c>
      <c r="J51" s="31" t="s">
        <v>85</v>
      </c>
      <c r="K51" s="31" t="s">
        <v>86</v>
      </c>
      <c r="L51" s="31" t="s">
        <v>87</v>
      </c>
      <c r="M51" s="31" t="s">
        <v>88</v>
      </c>
      <c r="N51" s="31" t="s">
        <v>89</v>
      </c>
      <c r="O51" s="31" t="s">
        <v>90</v>
      </c>
      <c r="Q51" s="31" t="s">
        <v>118</v>
      </c>
    </row>
    <row r="52" spans="1:18" ht="24" customHeight="1" x14ac:dyDescent="0.2">
      <c r="A52" s="63" t="s">
        <v>120</v>
      </c>
      <c r="B52" s="63"/>
      <c r="C52" s="27" t="s">
        <v>74</v>
      </c>
      <c r="D52" s="28">
        <f>AVERAGE(D57,D62,D67,D72,D77,D82)</f>
        <v>0.99833147942157952</v>
      </c>
      <c r="E52" s="28">
        <f>AVERAGE(E57,E62,E67,E72,E77,E82)</f>
        <v>0.99426148088499533</v>
      </c>
      <c r="F52" s="28">
        <f>AVERAGE(F57,F62,F67,F72,F77,F82)</f>
        <v>0.98131423107237037</v>
      </c>
      <c r="G52" s="28">
        <f>AVERAGE(G57,G62,G67,G72,G77,G82)</f>
        <v>0.98709741979343846</v>
      </c>
      <c r="H52" s="28">
        <f>AVERAGE(H57,H62,H67,H72,H77,H82)</f>
        <v>0.94436771258612051</v>
      </c>
      <c r="I52" s="28">
        <f>AVERAGE(I57,I62,I67,I72,I77,I82)</f>
        <v>0.97468114928540517</v>
      </c>
      <c r="J52" s="28">
        <f>AVERAGE(J57,J62,J67,J72,J77,J82)</f>
        <v>0.99914422791838486</v>
      </c>
      <c r="K52" s="28">
        <f>AVERAGE(K57,K62,K67,K72,K77,K82)</f>
        <v>0.99961817487590687</v>
      </c>
      <c r="L52" s="28">
        <f>AVERAGE(L57,L62,L67,L72,L77,L82)</f>
        <v>0.99566047747185882</v>
      </c>
      <c r="M52" s="28">
        <f>AVERAGE(M57,M62,M67,M72,M77,M82)</f>
        <v>0.99799131796586238</v>
      </c>
      <c r="N52" s="28">
        <f>AVERAGE(N57,N62,N67,N72,N77,N82)</f>
        <v>0.99843315376143771</v>
      </c>
      <c r="O52" s="28">
        <f>AVERAGE(O57,O62,O67,O72,O77,O82)</f>
        <v>0.99774540409295875</v>
      </c>
      <c r="P52" s="38"/>
      <c r="Q52" s="34">
        <f>AVERAGE(Q57,Q62,Q67,Q72,Q77,Q82)</f>
        <v>0.98692060753491573</v>
      </c>
    </row>
    <row r="53" spans="1:18" ht="12.75" customHeight="1" outlineLevel="1" x14ac:dyDescent="0.2">
      <c r="A53" s="1"/>
      <c r="B53" s="1"/>
      <c r="C53" s="6" t="s">
        <v>75</v>
      </c>
      <c r="D53" s="12">
        <f>D58+D63+D68+D73+D78+D83</f>
        <v>3024</v>
      </c>
      <c r="E53" s="12">
        <f>E58+E63+E68+E73+E78+E83</f>
        <v>2596</v>
      </c>
      <c r="F53" s="12">
        <f>F58+F63+F68+F73+F78+F83</f>
        <v>3056</v>
      </c>
      <c r="G53" s="12">
        <f>G58+G63+G68+G73+G78+G83</f>
        <v>2908</v>
      </c>
      <c r="H53" s="12">
        <f>H58+H63+H68+H73+H78+H83</f>
        <v>3049</v>
      </c>
      <c r="I53" s="12">
        <f>I58+I63+I68+I73+I78+I83</f>
        <v>2862</v>
      </c>
      <c r="J53" s="12">
        <f>J58+J63+J68+J73+J78+J83</f>
        <v>2900</v>
      </c>
      <c r="K53" s="12">
        <f>K58+K63+K68+K73+K78+K83</f>
        <v>2891</v>
      </c>
      <c r="L53" s="12">
        <f>L58+L63+L68+L73+L78+L83</f>
        <v>2694</v>
      </c>
      <c r="M53" s="12">
        <f>M58+M63+M68+M73+M78+M83</f>
        <v>2808</v>
      </c>
      <c r="N53" s="12">
        <f>N58+N63+N68+N73+N78+N83</f>
        <v>2730</v>
      </c>
      <c r="O53" s="12">
        <f>O58+O63+O68+O73+O78+O83</f>
        <v>3027</v>
      </c>
      <c r="Q53" s="12">
        <f>Q58+Q63+Q68+Q73+Q78+Q83</f>
        <v>34545</v>
      </c>
      <c r="R53" s="7"/>
    </row>
    <row r="54" spans="1:18" ht="12.75" customHeight="1" outlineLevel="1" x14ac:dyDescent="0.2">
      <c r="A54" s="1"/>
      <c r="B54" s="1"/>
      <c r="C54" s="6" t="s">
        <v>76</v>
      </c>
      <c r="D54" s="13">
        <f>AVERAGE(D59,D64,D69,D74,D79,D84)</f>
        <v>0.99833147942157952</v>
      </c>
      <c r="E54" s="13">
        <f>AVERAGE(E59,E64,E69,E74,E79,E84)</f>
        <v>0.99426148088499533</v>
      </c>
      <c r="F54" s="13">
        <f>AVERAGE(F59,F64,F69,F74,F79,F84)</f>
        <v>0.98062266814014354</v>
      </c>
      <c r="G54" s="13">
        <f>AVERAGE(G59,G64,G69,G74,G79,G84)</f>
        <v>0.98709741979343846</v>
      </c>
      <c r="H54" s="13">
        <f>AVERAGE(H59,H64,H69,H74,H79,H84)</f>
        <v>0.94436771258612051</v>
      </c>
      <c r="I54" s="13">
        <f>AVERAGE(I59,I64,I69,I74,I79,I84)</f>
        <v>0.97468114928540517</v>
      </c>
      <c r="J54" s="13">
        <f>AVERAGE(J59,J64,J69,J74,J79,J84)</f>
        <v>0.99914422791838486</v>
      </c>
      <c r="K54" s="13">
        <f>AVERAGE(K59,K64,K69,K74,K79,K84)</f>
        <v>0.9982740888544015</v>
      </c>
      <c r="L54" s="13">
        <f>AVERAGE(L59,L64,L69,L74,L79,L84)</f>
        <v>0.99149957382962739</v>
      </c>
      <c r="M54" s="13">
        <f>AVERAGE(M59,M64,M69,M74,M79,M84)</f>
        <v>0.99799131796586238</v>
      </c>
      <c r="N54" s="13">
        <f>AVERAGE(N59,N64,N69,N74,N79,N84)</f>
        <v>0.99168824223914909</v>
      </c>
      <c r="O54" s="13">
        <f>AVERAGE(O59,O64,O69,O74,O79,O84)</f>
        <v>0.99774540409295875</v>
      </c>
      <c r="Q54" s="13">
        <f>AVERAGE(Q59,Q64,Q69,Q74,Q79,Q84)</f>
        <v>0.98589905886034968</v>
      </c>
      <c r="R54" s="7"/>
    </row>
    <row r="55" spans="1:18" ht="12.75" customHeight="1" outlineLevel="1" x14ac:dyDescent="0.2">
      <c r="A55" s="1"/>
      <c r="B55" s="1"/>
      <c r="C55" s="6" t="s">
        <v>77</v>
      </c>
      <c r="D55" s="13">
        <f>AVERAGE(D60,D65,D70,D75,D80,D85)</f>
        <v>1.6685205784204673E-3</v>
      </c>
      <c r="E55" s="13">
        <f>AVERAGE(E60,E65,E70,E75,E80,E85)</f>
        <v>5.7385191150046075E-3</v>
      </c>
      <c r="F55" s="13">
        <f>AVERAGE(F60,F65,F70,F75,F80,F85)</f>
        <v>1.9377331859856291E-2</v>
      </c>
      <c r="G55" s="13">
        <f>AVERAGE(G60,G65,G70,G75,G80,G85)</f>
        <v>1.290258020656152E-2</v>
      </c>
      <c r="H55" s="13">
        <f>AVERAGE(H60,H65,H70,H75,H80,H85)</f>
        <v>5.5632287413879482E-2</v>
      </c>
      <c r="I55" s="13">
        <f>AVERAGE(I60,I65,I70,I75,I80,I85)</f>
        <v>2.5318850714594932E-2</v>
      </c>
      <c r="J55" s="13">
        <f>AVERAGE(J60,J65,J70,J75,J80,J85)</f>
        <v>8.5577208161505063E-4</v>
      </c>
      <c r="K55" s="13">
        <f>AVERAGE(K60,K65,K70,K75,K80,K85)</f>
        <v>1.7259111455985418E-3</v>
      </c>
      <c r="L55" s="13">
        <f>AVERAGE(L60,L65,L70,L75,L80,L85)</f>
        <v>8.5004261703726814E-3</v>
      </c>
      <c r="M55" s="13">
        <f>AVERAGE(M60,M65,M70,M75,M80,M85)</f>
        <v>2.0086820341376943E-3</v>
      </c>
      <c r="N55" s="13">
        <f>AVERAGE(N60,N65,N70,N75,N80,N85)</f>
        <v>8.3117577608509147E-3</v>
      </c>
      <c r="O55" s="13">
        <f>AVERAGE(O60,O65,O70,O75,O80,O85)</f>
        <v>2.2545959070412766E-3</v>
      </c>
      <c r="Q55" s="13">
        <f>AVERAGE(Q60,Q65,Q70,Q75,Q80,Q85)</f>
        <v>1.4100941139650445E-2</v>
      </c>
      <c r="R55" s="7"/>
    </row>
    <row r="56" spans="1:18" ht="12.75" customHeight="1" outlineLevel="1" x14ac:dyDescent="0.2">
      <c r="A56" s="1"/>
      <c r="B56" s="1"/>
      <c r="C56" s="6" t="s">
        <v>78</v>
      </c>
      <c r="D56" s="13">
        <f>AVERAGE(D61,D66,D71,D76,D81,D86)</f>
        <v>1.6685205784204673E-3</v>
      </c>
      <c r="E56" s="13">
        <f>AVERAGE(E61,E66,E71,E76,E81,E86)</f>
        <v>5.7385191150046075E-3</v>
      </c>
      <c r="F56" s="13">
        <f>AVERAGE(F61,F66,F71,F76,F81,F86)</f>
        <v>1.8685768927629461E-2</v>
      </c>
      <c r="G56" s="13">
        <f>AVERAGE(G61,G66,G71,G76,G81,G86)</f>
        <v>1.290258020656152E-2</v>
      </c>
      <c r="H56" s="13">
        <f>AVERAGE(H61,H66,H71,H76,H81,H86)</f>
        <v>5.5632287413879482E-2</v>
      </c>
      <c r="I56" s="13">
        <f>AVERAGE(I61,I66,I71,I76,I81,I86)</f>
        <v>2.5318850714594932E-2</v>
      </c>
      <c r="J56" s="13">
        <f>AVERAGE(J61,J66,J71,J76,J81,J86)</f>
        <v>8.5577208161505063E-4</v>
      </c>
      <c r="K56" s="13">
        <f>AVERAGE(K61,K66,K71,K76,K81,K86)</f>
        <v>3.8182512409316535E-4</v>
      </c>
      <c r="L56" s="13">
        <f>AVERAGE(L61,L66,L71,L76,L81,L86)</f>
        <v>4.3395225281412384E-3</v>
      </c>
      <c r="M56" s="13">
        <f>AVERAGE(M61,M66,M71,M76,M81,M86)</f>
        <v>2.0086820341376943E-3</v>
      </c>
      <c r="N56" s="13">
        <f>AVERAGE(N61,N66,N71,N76,N81,N86)</f>
        <v>1.5668462385622329E-3</v>
      </c>
      <c r="O56" s="13">
        <f>AVERAGE(O61,O66,O71,O76,O81,O86)</f>
        <v>2.2545959070412766E-3</v>
      </c>
      <c r="Q56" s="13">
        <f>AVERAGE(Q61,Q66,Q71,Q76,Q81,Q86)</f>
        <v>1.30793924650843E-2</v>
      </c>
      <c r="R56" s="7"/>
    </row>
    <row r="57" spans="1:18" x14ac:dyDescent="0.2">
      <c r="A57" s="32" t="s">
        <v>149</v>
      </c>
      <c r="B57" s="32" t="s">
        <v>150</v>
      </c>
      <c r="C57" s="33" t="s">
        <v>74</v>
      </c>
      <c r="D57" s="29">
        <v>1</v>
      </c>
      <c r="E57" s="29">
        <v>0.96680497925311204</v>
      </c>
      <c r="F57" s="29">
        <v>0.99517490952955368</v>
      </c>
      <c r="G57" s="29">
        <v>1</v>
      </c>
      <c r="H57" s="29">
        <v>1</v>
      </c>
      <c r="I57" s="29">
        <v>1</v>
      </c>
      <c r="J57" s="29">
        <v>1</v>
      </c>
      <c r="K57" s="29">
        <v>1</v>
      </c>
      <c r="L57" s="29">
        <v>1</v>
      </c>
      <c r="M57" s="29">
        <v>0.99754601226993866</v>
      </c>
      <c r="N57" s="29">
        <v>1</v>
      </c>
      <c r="O57" s="29">
        <v>0.9864724245577523</v>
      </c>
      <c r="Q57" s="29">
        <v>0.99554311774461024</v>
      </c>
    </row>
    <row r="58" spans="1:18" ht="12.75" customHeight="1" outlineLevel="1" x14ac:dyDescent="0.2">
      <c r="A58" s="1"/>
      <c r="B58" s="1"/>
      <c r="C58" s="6" t="s">
        <v>75</v>
      </c>
      <c r="D58" s="12">
        <v>819</v>
      </c>
      <c r="E58" s="12">
        <v>723</v>
      </c>
      <c r="F58" s="12">
        <v>829</v>
      </c>
      <c r="G58" s="12">
        <v>760</v>
      </c>
      <c r="H58" s="12">
        <v>788</v>
      </c>
      <c r="I58" s="12">
        <v>760</v>
      </c>
      <c r="J58" s="12">
        <v>835</v>
      </c>
      <c r="K58" s="12">
        <v>836</v>
      </c>
      <c r="L58" s="12">
        <v>757</v>
      </c>
      <c r="M58" s="12">
        <v>815</v>
      </c>
      <c r="N58" s="12">
        <v>765</v>
      </c>
      <c r="O58" s="12">
        <v>961</v>
      </c>
      <c r="Q58" s="12">
        <v>9648</v>
      </c>
    </row>
    <row r="59" spans="1:18" ht="12.75" customHeight="1" outlineLevel="1" x14ac:dyDescent="0.2">
      <c r="A59" s="1"/>
      <c r="B59" s="1"/>
      <c r="C59" s="6" t="s">
        <v>76</v>
      </c>
      <c r="D59" s="13">
        <v>1</v>
      </c>
      <c r="E59" s="13">
        <v>0.96680497925311204</v>
      </c>
      <c r="F59" s="13">
        <v>0.99517490952955368</v>
      </c>
      <c r="G59" s="13">
        <v>1</v>
      </c>
      <c r="H59" s="13">
        <v>1</v>
      </c>
      <c r="I59" s="13">
        <v>1</v>
      </c>
      <c r="J59" s="13">
        <v>1</v>
      </c>
      <c r="K59" s="13">
        <v>1</v>
      </c>
      <c r="L59" s="13">
        <v>1</v>
      </c>
      <c r="M59" s="13">
        <v>0.99754601226993866</v>
      </c>
      <c r="N59" s="13">
        <v>1</v>
      </c>
      <c r="O59" s="13">
        <v>0.9864724245577523</v>
      </c>
      <c r="Q59" s="13">
        <v>0.99554311774461024</v>
      </c>
    </row>
    <row r="60" spans="1:18" ht="12.75" customHeight="1" outlineLevel="1" x14ac:dyDescent="0.2">
      <c r="A60" s="1"/>
      <c r="B60" s="1"/>
      <c r="C60" s="6" t="s">
        <v>77</v>
      </c>
      <c r="D60" s="13">
        <v>0</v>
      </c>
      <c r="E60" s="13">
        <v>3.3195020746887967E-2</v>
      </c>
      <c r="F60" s="13">
        <v>4.8250904704463205E-3</v>
      </c>
      <c r="G60" s="13">
        <v>0</v>
      </c>
      <c r="H60" s="13">
        <v>0</v>
      </c>
      <c r="I60" s="13">
        <v>0</v>
      </c>
      <c r="J60" s="13">
        <v>0</v>
      </c>
      <c r="K60" s="13">
        <v>0</v>
      </c>
      <c r="L60" s="13">
        <v>0</v>
      </c>
      <c r="M60" s="13">
        <v>2.4539877300613498E-3</v>
      </c>
      <c r="N60" s="13">
        <v>0</v>
      </c>
      <c r="O60" s="13">
        <v>1.3527575442247659E-2</v>
      </c>
      <c r="Q60" s="13">
        <v>4.4568822553897177E-3</v>
      </c>
    </row>
    <row r="61" spans="1:18" ht="12.75" customHeight="1" outlineLevel="1" x14ac:dyDescent="0.2">
      <c r="A61" s="1"/>
      <c r="B61" s="1"/>
      <c r="C61" s="6" t="s">
        <v>78</v>
      </c>
      <c r="D61" s="13">
        <v>0</v>
      </c>
      <c r="E61" s="13">
        <v>3.3195020746887967E-2</v>
      </c>
      <c r="F61" s="13">
        <v>4.8250904704463205E-3</v>
      </c>
      <c r="G61" s="13">
        <v>0</v>
      </c>
      <c r="H61" s="13">
        <v>0</v>
      </c>
      <c r="I61" s="13">
        <v>0</v>
      </c>
      <c r="J61" s="13">
        <v>0</v>
      </c>
      <c r="K61" s="13">
        <v>0</v>
      </c>
      <c r="L61" s="13">
        <v>0</v>
      </c>
      <c r="M61" s="13">
        <v>2.4539877300613498E-3</v>
      </c>
      <c r="N61" s="13">
        <v>0</v>
      </c>
      <c r="O61" s="13">
        <v>1.3527575442247659E-2</v>
      </c>
      <c r="Q61" s="13">
        <v>4.4568822553897177E-3</v>
      </c>
    </row>
    <row r="62" spans="1:18" x14ac:dyDescent="0.2">
      <c r="A62" s="32" t="s">
        <v>151</v>
      </c>
      <c r="B62" s="32" t="s">
        <v>152</v>
      </c>
      <c r="C62" s="33" t="s">
        <v>74</v>
      </c>
      <c r="D62" s="29">
        <v>1</v>
      </c>
      <c r="E62" s="29">
        <v>1</v>
      </c>
      <c r="F62" s="29">
        <v>1</v>
      </c>
      <c r="G62" s="29">
        <v>1</v>
      </c>
      <c r="H62" s="29">
        <v>1</v>
      </c>
      <c r="I62" s="29">
        <v>1</v>
      </c>
      <c r="J62" s="29">
        <v>1</v>
      </c>
      <c r="K62" s="29">
        <v>1</v>
      </c>
      <c r="L62" s="29">
        <v>1</v>
      </c>
      <c r="M62" s="29">
        <v>1</v>
      </c>
      <c r="N62" s="29">
        <v>1</v>
      </c>
      <c r="O62" s="29">
        <v>1</v>
      </c>
      <c r="Q62" s="29">
        <v>1</v>
      </c>
    </row>
    <row r="63" spans="1:18" ht="12.75" customHeight="1" outlineLevel="1" x14ac:dyDescent="0.2">
      <c r="A63" s="1"/>
      <c r="B63" s="1"/>
      <c r="C63" s="6" t="s">
        <v>75</v>
      </c>
      <c r="D63" s="12">
        <v>246</v>
      </c>
      <c r="E63" s="12">
        <v>222</v>
      </c>
      <c r="F63" s="12">
        <v>248</v>
      </c>
      <c r="G63" s="12">
        <v>238</v>
      </c>
      <c r="H63" s="12">
        <v>198</v>
      </c>
      <c r="I63" s="12">
        <v>120</v>
      </c>
      <c r="J63" s="12">
        <v>122</v>
      </c>
      <c r="K63" s="12">
        <v>124</v>
      </c>
      <c r="L63" s="12">
        <v>120</v>
      </c>
      <c r="M63" s="12">
        <v>124</v>
      </c>
      <c r="N63" s="12">
        <v>24</v>
      </c>
      <c r="O63" s="12">
        <v>80</v>
      </c>
      <c r="Q63" s="12">
        <v>1866</v>
      </c>
    </row>
    <row r="64" spans="1:18" ht="12.75" customHeight="1" outlineLevel="1" x14ac:dyDescent="0.2">
      <c r="A64" s="1"/>
      <c r="B64" s="1"/>
      <c r="C64" s="6" t="s">
        <v>76</v>
      </c>
      <c r="D64" s="13">
        <v>1</v>
      </c>
      <c r="E64" s="13">
        <v>1</v>
      </c>
      <c r="F64" s="13">
        <v>1</v>
      </c>
      <c r="G64" s="13">
        <v>1</v>
      </c>
      <c r="H64" s="13">
        <v>1</v>
      </c>
      <c r="I64" s="13">
        <v>1</v>
      </c>
      <c r="J64" s="13">
        <v>1</v>
      </c>
      <c r="K64" s="13">
        <v>1</v>
      </c>
      <c r="L64" s="13">
        <v>1</v>
      </c>
      <c r="M64" s="13">
        <v>1</v>
      </c>
      <c r="N64" s="13">
        <v>1</v>
      </c>
      <c r="O64" s="13">
        <v>1</v>
      </c>
      <c r="Q64" s="13">
        <v>1</v>
      </c>
    </row>
    <row r="65" spans="1:17" ht="12.75" customHeight="1" outlineLevel="1" x14ac:dyDescent="0.2">
      <c r="A65" s="1"/>
      <c r="B65" s="1"/>
      <c r="C65" s="6" t="s">
        <v>77</v>
      </c>
      <c r="D65" s="13">
        <v>0</v>
      </c>
      <c r="E65" s="13">
        <v>0</v>
      </c>
      <c r="F65" s="13">
        <v>0</v>
      </c>
      <c r="G65" s="13">
        <v>0</v>
      </c>
      <c r="H65" s="13">
        <v>0</v>
      </c>
      <c r="I65" s="13">
        <v>0</v>
      </c>
      <c r="J65" s="13">
        <v>0</v>
      </c>
      <c r="K65" s="13">
        <v>0</v>
      </c>
      <c r="L65" s="13">
        <v>0</v>
      </c>
      <c r="M65" s="13">
        <v>0</v>
      </c>
      <c r="N65" s="13">
        <v>0</v>
      </c>
      <c r="O65" s="13">
        <v>0</v>
      </c>
      <c r="Q65" s="13">
        <v>0</v>
      </c>
    </row>
    <row r="66" spans="1:17" ht="12.75" customHeight="1" outlineLevel="1" x14ac:dyDescent="0.2">
      <c r="A66" s="1"/>
      <c r="B66" s="1"/>
      <c r="C66" s="6" t="s">
        <v>78</v>
      </c>
      <c r="D66" s="13">
        <v>0</v>
      </c>
      <c r="E66" s="13">
        <v>0</v>
      </c>
      <c r="F66" s="13">
        <v>0</v>
      </c>
      <c r="G66" s="13">
        <v>0</v>
      </c>
      <c r="H66" s="13">
        <v>0</v>
      </c>
      <c r="I66" s="13">
        <v>0</v>
      </c>
      <c r="J66" s="13">
        <v>0</v>
      </c>
      <c r="K66" s="13">
        <v>0</v>
      </c>
      <c r="L66" s="13">
        <v>0</v>
      </c>
      <c r="M66" s="13">
        <v>0</v>
      </c>
      <c r="N66" s="13">
        <v>0</v>
      </c>
      <c r="O66" s="13">
        <v>0</v>
      </c>
      <c r="Q66" s="13">
        <v>0</v>
      </c>
    </row>
    <row r="67" spans="1:17" x14ac:dyDescent="0.2">
      <c r="A67" s="32" t="s">
        <v>153</v>
      </c>
      <c r="B67" s="32" t="s">
        <v>154</v>
      </c>
      <c r="C67" s="33" t="s">
        <v>74</v>
      </c>
      <c r="D67" s="29">
        <v>1</v>
      </c>
      <c r="E67" s="29">
        <v>1</v>
      </c>
      <c r="F67" s="29">
        <v>0.99646643109540634</v>
      </c>
      <c r="G67" s="29">
        <v>0.98720292504570384</v>
      </c>
      <c r="H67" s="29">
        <v>1</v>
      </c>
      <c r="I67" s="29">
        <v>0.85039370078740162</v>
      </c>
      <c r="J67" s="29">
        <v>1</v>
      </c>
      <c r="K67" s="29">
        <v>1</v>
      </c>
      <c r="L67" s="29">
        <v>0.98892988929889303</v>
      </c>
      <c r="M67" s="29">
        <v>1</v>
      </c>
      <c r="N67" s="29">
        <v>1</v>
      </c>
      <c r="O67" s="29">
        <v>1</v>
      </c>
      <c r="Q67" s="29">
        <v>0.98354771163625487</v>
      </c>
    </row>
    <row r="68" spans="1:17" ht="12.75" customHeight="1" outlineLevel="1" x14ac:dyDescent="0.2">
      <c r="A68" s="1"/>
      <c r="B68" s="1"/>
      <c r="C68" s="6" t="s">
        <v>75</v>
      </c>
      <c r="D68" s="12">
        <v>570</v>
      </c>
      <c r="E68" s="12">
        <v>504</v>
      </c>
      <c r="F68" s="12">
        <v>566</v>
      </c>
      <c r="G68" s="12">
        <v>547</v>
      </c>
      <c r="H68" s="12">
        <v>558</v>
      </c>
      <c r="I68" s="12">
        <v>635</v>
      </c>
      <c r="J68" s="12">
        <v>552</v>
      </c>
      <c r="K68" s="12">
        <v>560</v>
      </c>
      <c r="L68" s="12">
        <v>542</v>
      </c>
      <c r="M68" s="12">
        <v>558</v>
      </c>
      <c r="N68" s="12">
        <v>536</v>
      </c>
      <c r="O68" s="12">
        <v>558</v>
      </c>
      <c r="Q68" s="12">
        <v>6686</v>
      </c>
    </row>
    <row r="69" spans="1:17" ht="12.75" customHeight="1" outlineLevel="1" x14ac:dyDescent="0.2">
      <c r="A69" s="1"/>
      <c r="B69" s="1"/>
      <c r="C69" s="6" t="s">
        <v>76</v>
      </c>
      <c r="D69" s="13">
        <v>1</v>
      </c>
      <c r="E69" s="13">
        <v>1</v>
      </c>
      <c r="F69" s="13">
        <v>0.99646643109540634</v>
      </c>
      <c r="G69" s="13">
        <v>0.98720292504570384</v>
      </c>
      <c r="H69" s="13">
        <v>1</v>
      </c>
      <c r="I69" s="13">
        <v>0.85039370078740162</v>
      </c>
      <c r="J69" s="13">
        <v>1</v>
      </c>
      <c r="K69" s="13">
        <v>1</v>
      </c>
      <c r="L69" s="13">
        <v>0.98892988929889303</v>
      </c>
      <c r="M69" s="13">
        <v>1</v>
      </c>
      <c r="N69" s="13">
        <v>0.97201492537313428</v>
      </c>
      <c r="O69" s="13">
        <v>1</v>
      </c>
      <c r="Q69" s="13">
        <v>0.98130421776847143</v>
      </c>
    </row>
    <row r="70" spans="1:17" ht="12.75" customHeight="1" outlineLevel="1" x14ac:dyDescent="0.2">
      <c r="A70" s="1"/>
      <c r="B70" s="1"/>
      <c r="C70" s="6" t="s">
        <v>77</v>
      </c>
      <c r="D70" s="13">
        <v>0</v>
      </c>
      <c r="E70" s="13">
        <v>0</v>
      </c>
      <c r="F70" s="13">
        <v>3.5335689045936395E-3</v>
      </c>
      <c r="G70" s="13">
        <v>1.2797074954296161E-2</v>
      </c>
      <c r="H70" s="13">
        <v>0</v>
      </c>
      <c r="I70" s="13">
        <v>0.14960629921259844</v>
      </c>
      <c r="J70" s="13">
        <v>0</v>
      </c>
      <c r="K70" s="13">
        <v>0</v>
      </c>
      <c r="L70" s="13">
        <v>1.107011070110701E-2</v>
      </c>
      <c r="M70" s="13">
        <v>0</v>
      </c>
      <c r="N70" s="13">
        <v>2.7985074626865673E-2</v>
      </c>
      <c r="O70" s="13">
        <v>0</v>
      </c>
      <c r="Q70" s="13">
        <v>1.8695782231528568E-2</v>
      </c>
    </row>
    <row r="71" spans="1:17" ht="12.75" customHeight="1" outlineLevel="1" x14ac:dyDescent="0.2">
      <c r="A71" s="1"/>
      <c r="B71" s="1"/>
      <c r="C71" s="6" t="s">
        <v>78</v>
      </c>
      <c r="D71" s="13">
        <v>0</v>
      </c>
      <c r="E71" s="13">
        <v>0</v>
      </c>
      <c r="F71" s="13">
        <v>3.5335689045936395E-3</v>
      </c>
      <c r="G71" s="13">
        <v>1.2797074954296161E-2</v>
      </c>
      <c r="H71" s="13">
        <v>0</v>
      </c>
      <c r="I71" s="13">
        <v>0.14960629921259844</v>
      </c>
      <c r="J71" s="13">
        <v>0</v>
      </c>
      <c r="K71" s="13">
        <v>0</v>
      </c>
      <c r="L71" s="13">
        <v>1.107011070110701E-2</v>
      </c>
      <c r="M71" s="13">
        <v>0</v>
      </c>
      <c r="N71" s="13">
        <v>0</v>
      </c>
      <c r="O71" s="13">
        <v>0</v>
      </c>
      <c r="Q71" s="13">
        <v>1.6452288363745141E-2</v>
      </c>
    </row>
    <row r="72" spans="1:17" x14ac:dyDescent="0.2">
      <c r="A72" s="32" t="s">
        <v>155</v>
      </c>
      <c r="B72" s="32" t="s">
        <v>156</v>
      </c>
      <c r="C72" s="33" t="s">
        <v>74</v>
      </c>
      <c r="D72" s="29">
        <v>1</v>
      </c>
      <c r="E72" s="29">
        <v>1</v>
      </c>
      <c r="F72" s="29">
        <v>0.90181818181818185</v>
      </c>
      <c r="G72" s="29">
        <v>0.98765432098765427</v>
      </c>
      <c r="H72" s="29">
        <v>0.66846361185983827</v>
      </c>
      <c r="I72" s="29">
        <v>1</v>
      </c>
      <c r="J72" s="29">
        <v>0.99598393574297184</v>
      </c>
      <c r="K72" s="29">
        <v>1</v>
      </c>
      <c r="L72" s="29">
        <v>1</v>
      </c>
      <c r="M72" s="29">
        <v>1</v>
      </c>
      <c r="N72" s="29">
        <v>0.99724517906336085</v>
      </c>
      <c r="O72" s="29">
        <v>1</v>
      </c>
      <c r="Q72" s="29">
        <v>0.95154735854954675</v>
      </c>
    </row>
    <row r="73" spans="1:17" ht="12.75" customHeight="1" outlineLevel="1" x14ac:dyDescent="0.2">
      <c r="A73" s="1"/>
      <c r="B73" s="1"/>
      <c r="C73" s="6" t="s">
        <v>75</v>
      </c>
      <c r="D73" s="12">
        <v>248</v>
      </c>
      <c r="E73" s="12">
        <v>114</v>
      </c>
      <c r="F73" s="12">
        <v>275</v>
      </c>
      <c r="G73" s="12">
        <v>243</v>
      </c>
      <c r="H73" s="12">
        <v>371</v>
      </c>
      <c r="I73" s="12">
        <v>240</v>
      </c>
      <c r="J73" s="12">
        <v>249</v>
      </c>
      <c r="K73" s="12">
        <v>248</v>
      </c>
      <c r="L73" s="12">
        <v>240</v>
      </c>
      <c r="M73" s="12">
        <v>236</v>
      </c>
      <c r="N73" s="12">
        <v>363</v>
      </c>
      <c r="O73" s="12">
        <v>372</v>
      </c>
      <c r="Q73" s="12">
        <v>3199</v>
      </c>
    </row>
    <row r="74" spans="1:17" ht="12.75" customHeight="1" outlineLevel="1" x14ac:dyDescent="0.2">
      <c r="A74" s="1"/>
      <c r="B74" s="1"/>
      <c r="C74" s="6" t="s">
        <v>76</v>
      </c>
      <c r="D74" s="13">
        <v>1</v>
      </c>
      <c r="E74" s="13">
        <v>1</v>
      </c>
      <c r="F74" s="13">
        <v>0.90181818181818185</v>
      </c>
      <c r="G74" s="13">
        <v>0.98765432098765427</v>
      </c>
      <c r="H74" s="13">
        <v>0.66846361185983827</v>
      </c>
      <c r="I74" s="13">
        <v>1</v>
      </c>
      <c r="J74" s="13">
        <v>0.99598393574297184</v>
      </c>
      <c r="K74" s="13">
        <v>0.99193548387096775</v>
      </c>
      <c r="L74" s="13">
        <v>0.98333333333333328</v>
      </c>
      <c r="M74" s="13">
        <v>1</v>
      </c>
      <c r="N74" s="13">
        <v>0.99724517906336085</v>
      </c>
      <c r="O74" s="13">
        <v>1</v>
      </c>
      <c r="Q74" s="13">
        <v>0.94967177242888401</v>
      </c>
    </row>
    <row r="75" spans="1:17" ht="12.75" customHeight="1" outlineLevel="1" x14ac:dyDescent="0.2">
      <c r="A75" s="1"/>
      <c r="B75" s="1"/>
      <c r="C75" s="6" t="s">
        <v>77</v>
      </c>
      <c r="D75" s="13">
        <v>0</v>
      </c>
      <c r="E75" s="13">
        <v>0</v>
      </c>
      <c r="F75" s="13">
        <v>9.8181818181818176E-2</v>
      </c>
      <c r="G75" s="13">
        <v>1.2345679012345678E-2</v>
      </c>
      <c r="H75" s="13">
        <v>0.33153638814016173</v>
      </c>
      <c r="I75" s="13">
        <v>0</v>
      </c>
      <c r="J75" s="13">
        <v>4.0160642570281121E-3</v>
      </c>
      <c r="K75" s="13">
        <v>8.0645161290322578E-3</v>
      </c>
      <c r="L75" s="13">
        <v>1.6666666666666666E-2</v>
      </c>
      <c r="M75" s="13">
        <v>0</v>
      </c>
      <c r="N75" s="13">
        <v>2.7548209366391185E-3</v>
      </c>
      <c r="O75" s="13">
        <v>0</v>
      </c>
      <c r="Q75" s="13">
        <v>5.0328227571115977E-2</v>
      </c>
    </row>
    <row r="76" spans="1:17" ht="12.75" customHeight="1" outlineLevel="1" x14ac:dyDescent="0.2">
      <c r="A76" s="1"/>
      <c r="B76" s="1"/>
      <c r="C76" s="6" t="s">
        <v>78</v>
      </c>
      <c r="D76" s="13">
        <v>0</v>
      </c>
      <c r="E76" s="13">
        <v>0</v>
      </c>
      <c r="F76" s="13">
        <v>9.8181818181818176E-2</v>
      </c>
      <c r="G76" s="13">
        <v>1.2345679012345678E-2</v>
      </c>
      <c r="H76" s="13">
        <v>0.33153638814016173</v>
      </c>
      <c r="I76" s="13">
        <v>0</v>
      </c>
      <c r="J76" s="13">
        <v>4.0160642570281121E-3</v>
      </c>
      <c r="K76" s="13">
        <v>0</v>
      </c>
      <c r="L76" s="13">
        <v>0</v>
      </c>
      <c r="M76" s="13">
        <v>0</v>
      </c>
      <c r="N76" s="13">
        <v>2.7548209366391185E-3</v>
      </c>
      <c r="O76" s="13">
        <v>0</v>
      </c>
      <c r="Q76" s="13">
        <v>4.845264145045327E-2</v>
      </c>
    </row>
    <row r="77" spans="1:17" x14ac:dyDescent="0.2">
      <c r="A77" s="32" t="s">
        <v>157</v>
      </c>
      <c r="B77" s="32" t="s">
        <v>158</v>
      </c>
      <c r="C77" s="33" t="s">
        <v>74</v>
      </c>
      <c r="D77" s="29">
        <v>1</v>
      </c>
      <c r="E77" s="29">
        <v>1</v>
      </c>
      <c r="F77" s="29">
        <v>1</v>
      </c>
      <c r="G77" s="29">
        <v>0.97499999999999998</v>
      </c>
      <c r="H77" s="29">
        <v>1</v>
      </c>
      <c r="I77" s="29">
        <v>1</v>
      </c>
      <c r="J77" s="29">
        <v>1</v>
      </c>
      <c r="K77" s="29">
        <v>1</v>
      </c>
      <c r="L77" s="29">
        <v>0.98755186721991706</v>
      </c>
      <c r="M77" s="29">
        <v>0.99159663865546221</v>
      </c>
      <c r="N77" s="29">
        <v>0.99585062240663902</v>
      </c>
      <c r="O77" s="29">
        <v>1</v>
      </c>
      <c r="Q77" s="29">
        <v>0.99586349534643226</v>
      </c>
    </row>
    <row r="78" spans="1:17" ht="12.75" customHeight="1" outlineLevel="1" x14ac:dyDescent="0.2">
      <c r="A78" s="1"/>
      <c r="B78" s="1"/>
      <c r="C78" s="6" t="s">
        <v>75</v>
      </c>
      <c r="D78" s="12">
        <v>242</v>
      </c>
      <c r="E78" s="12">
        <v>224</v>
      </c>
      <c r="F78" s="12">
        <v>241</v>
      </c>
      <c r="G78" s="12">
        <v>240</v>
      </c>
      <c r="H78" s="12">
        <v>248</v>
      </c>
      <c r="I78" s="12">
        <v>240</v>
      </c>
      <c r="J78" s="12">
        <v>248</v>
      </c>
      <c r="K78" s="12">
        <v>250</v>
      </c>
      <c r="L78" s="12">
        <v>241</v>
      </c>
      <c r="M78" s="12">
        <v>238</v>
      </c>
      <c r="N78" s="12">
        <v>241</v>
      </c>
      <c r="O78" s="12">
        <v>248</v>
      </c>
      <c r="Q78" s="12">
        <v>2901</v>
      </c>
    </row>
    <row r="79" spans="1:17" ht="12.75" customHeight="1" outlineLevel="1" x14ac:dyDescent="0.2">
      <c r="A79" s="1"/>
      <c r="B79" s="1"/>
      <c r="C79" s="6" t="s">
        <v>76</v>
      </c>
      <c r="D79" s="13">
        <v>1</v>
      </c>
      <c r="E79" s="13">
        <v>1</v>
      </c>
      <c r="F79" s="13">
        <v>0.99585062240663902</v>
      </c>
      <c r="G79" s="13">
        <v>0.97499999999999998</v>
      </c>
      <c r="H79" s="13">
        <v>1</v>
      </c>
      <c r="I79" s="13">
        <v>1</v>
      </c>
      <c r="J79" s="13">
        <v>1</v>
      </c>
      <c r="K79" s="13">
        <v>1</v>
      </c>
      <c r="L79" s="13">
        <v>0.97925311203319498</v>
      </c>
      <c r="M79" s="13">
        <v>0.99159663865546221</v>
      </c>
      <c r="N79" s="13">
        <v>0.99585062240663902</v>
      </c>
      <c r="O79" s="13">
        <v>1</v>
      </c>
      <c r="Q79" s="13">
        <v>0.99482936918304032</v>
      </c>
    </row>
    <row r="80" spans="1:17" ht="12.75" customHeight="1" outlineLevel="1" x14ac:dyDescent="0.2">
      <c r="A80" s="1"/>
      <c r="B80" s="1"/>
      <c r="C80" s="6" t="s">
        <v>77</v>
      </c>
      <c r="D80" s="13">
        <v>0</v>
      </c>
      <c r="E80" s="13">
        <v>0</v>
      </c>
      <c r="F80" s="13">
        <v>4.1493775933609959E-3</v>
      </c>
      <c r="G80" s="13">
        <v>2.5000000000000001E-2</v>
      </c>
      <c r="H80" s="13">
        <v>0</v>
      </c>
      <c r="I80" s="13">
        <v>0</v>
      </c>
      <c r="J80" s="13">
        <v>0</v>
      </c>
      <c r="K80" s="13">
        <v>0</v>
      </c>
      <c r="L80" s="13">
        <v>2.0746887966804978E-2</v>
      </c>
      <c r="M80" s="13">
        <v>8.4033613445378148E-3</v>
      </c>
      <c r="N80" s="13">
        <v>4.1493775933609959E-3</v>
      </c>
      <c r="O80" s="13">
        <v>0</v>
      </c>
      <c r="Q80" s="13">
        <v>5.170630816959669E-3</v>
      </c>
    </row>
    <row r="81" spans="1:17" ht="12.75" customHeight="1" outlineLevel="1" x14ac:dyDescent="0.2">
      <c r="A81" s="1"/>
      <c r="B81" s="1"/>
      <c r="C81" s="6" t="s">
        <v>78</v>
      </c>
      <c r="D81" s="13">
        <v>0</v>
      </c>
      <c r="E81" s="13">
        <v>0</v>
      </c>
      <c r="F81" s="13">
        <v>0</v>
      </c>
      <c r="G81" s="13">
        <v>2.5000000000000001E-2</v>
      </c>
      <c r="H81" s="13">
        <v>0</v>
      </c>
      <c r="I81" s="13">
        <v>0</v>
      </c>
      <c r="J81" s="13">
        <v>0</v>
      </c>
      <c r="K81" s="13">
        <v>0</v>
      </c>
      <c r="L81" s="13">
        <v>1.2448132780082987E-2</v>
      </c>
      <c r="M81" s="13">
        <v>8.4033613445378148E-3</v>
      </c>
      <c r="N81" s="13">
        <v>4.1493775933609959E-3</v>
      </c>
      <c r="O81" s="13">
        <v>0</v>
      </c>
      <c r="Q81" s="13">
        <v>4.1365046535677356E-3</v>
      </c>
    </row>
    <row r="82" spans="1:17" x14ac:dyDescent="0.2">
      <c r="A82" s="32" t="s">
        <v>159</v>
      </c>
      <c r="B82" s="32" t="s">
        <v>160</v>
      </c>
      <c r="C82" s="33" t="s">
        <v>74</v>
      </c>
      <c r="D82" s="29">
        <v>0.9899888765294772</v>
      </c>
      <c r="E82" s="29">
        <v>0.99876390605686027</v>
      </c>
      <c r="F82" s="29">
        <v>0.99442586399108135</v>
      </c>
      <c r="G82" s="29">
        <v>0.97272727272727277</v>
      </c>
      <c r="H82" s="29">
        <v>0.99774266365688491</v>
      </c>
      <c r="I82" s="29">
        <v>0.99769319492502884</v>
      </c>
      <c r="J82" s="29">
        <v>0.99888143176733779</v>
      </c>
      <c r="K82" s="29">
        <v>0.99770904925544102</v>
      </c>
      <c r="L82" s="29">
        <v>0.9974811083123426</v>
      </c>
      <c r="M82" s="29">
        <v>0.99880525686977295</v>
      </c>
      <c r="N82" s="29">
        <v>0.99750312109862671</v>
      </c>
      <c r="O82" s="29">
        <v>1</v>
      </c>
      <c r="Q82" s="29">
        <v>0.99502196193265002</v>
      </c>
    </row>
    <row r="83" spans="1:17" ht="12.75" customHeight="1" outlineLevel="1" x14ac:dyDescent="0.2">
      <c r="A83" s="1"/>
      <c r="B83" s="1"/>
      <c r="C83" s="6" t="s">
        <v>75</v>
      </c>
      <c r="D83" s="12">
        <v>899</v>
      </c>
      <c r="E83" s="12">
        <v>809</v>
      </c>
      <c r="F83" s="12">
        <v>897</v>
      </c>
      <c r="G83" s="12">
        <v>880</v>
      </c>
      <c r="H83" s="12">
        <v>886</v>
      </c>
      <c r="I83" s="12">
        <v>867</v>
      </c>
      <c r="J83" s="12">
        <v>894</v>
      </c>
      <c r="K83" s="12">
        <v>873</v>
      </c>
      <c r="L83" s="12">
        <v>794</v>
      </c>
      <c r="M83" s="12">
        <v>837</v>
      </c>
      <c r="N83" s="12">
        <v>801</v>
      </c>
      <c r="O83" s="12">
        <v>808</v>
      </c>
      <c r="Q83" s="12">
        <v>10245</v>
      </c>
    </row>
    <row r="84" spans="1:17" ht="12.75" customHeight="1" outlineLevel="1" x14ac:dyDescent="0.2">
      <c r="A84" s="1"/>
      <c r="B84" s="1"/>
      <c r="C84" s="6" t="s">
        <v>76</v>
      </c>
      <c r="D84" s="13">
        <v>0.9899888765294772</v>
      </c>
      <c r="E84" s="13">
        <v>0.99876390605686027</v>
      </c>
      <c r="F84" s="13">
        <v>0.99442586399108135</v>
      </c>
      <c r="G84" s="13">
        <v>0.97272727272727277</v>
      </c>
      <c r="H84" s="13">
        <v>0.99774266365688491</v>
      </c>
      <c r="I84" s="13">
        <v>0.99769319492502884</v>
      </c>
      <c r="J84" s="13">
        <v>0.99888143176733779</v>
      </c>
      <c r="K84" s="13">
        <v>0.99770904925544102</v>
      </c>
      <c r="L84" s="13">
        <v>0.9974811083123426</v>
      </c>
      <c r="M84" s="13">
        <v>0.99880525686977295</v>
      </c>
      <c r="N84" s="13">
        <v>0.98501872659176026</v>
      </c>
      <c r="O84" s="13">
        <v>1</v>
      </c>
      <c r="Q84" s="13">
        <v>0.99404587603709127</v>
      </c>
    </row>
    <row r="85" spans="1:17" ht="12.75" customHeight="1" outlineLevel="1" x14ac:dyDescent="0.2">
      <c r="A85" s="1"/>
      <c r="B85" s="1"/>
      <c r="C85" s="6" t="s">
        <v>77</v>
      </c>
      <c r="D85" s="13">
        <v>1.0011123470522803E-2</v>
      </c>
      <c r="E85" s="13">
        <v>1.2360939431396785E-3</v>
      </c>
      <c r="F85" s="13">
        <v>5.5741360089186179E-3</v>
      </c>
      <c r="G85" s="13">
        <v>2.7272727272727271E-2</v>
      </c>
      <c r="H85" s="13">
        <v>2.257336343115124E-3</v>
      </c>
      <c r="I85" s="13">
        <v>2.306805074971165E-3</v>
      </c>
      <c r="J85" s="13">
        <v>1.1185682326621924E-3</v>
      </c>
      <c r="K85" s="13">
        <v>2.2909507445589921E-3</v>
      </c>
      <c r="L85" s="13">
        <v>2.5188916876574307E-3</v>
      </c>
      <c r="M85" s="13">
        <v>1.1947431302270011E-3</v>
      </c>
      <c r="N85" s="13">
        <v>1.4981273408239701E-2</v>
      </c>
      <c r="O85" s="13">
        <v>0</v>
      </c>
      <c r="Q85" s="13">
        <v>5.9541239629087358E-3</v>
      </c>
    </row>
    <row r="86" spans="1:17" ht="12.75" customHeight="1" outlineLevel="1" x14ac:dyDescent="0.2">
      <c r="A86" s="1"/>
      <c r="B86" s="1"/>
      <c r="C86" s="6" t="s">
        <v>78</v>
      </c>
      <c r="D86" s="13">
        <v>1.0011123470522803E-2</v>
      </c>
      <c r="E86" s="13">
        <v>1.2360939431396785E-3</v>
      </c>
      <c r="F86" s="13">
        <v>5.5741360089186179E-3</v>
      </c>
      <c r="G86" s="13">
        <v>2.7272727272727271E-2</v>
      </c>
      <c r="H86" s="13">
        <v>2.257336343115124E-3</v>
      </c>
      <c r="I86" s="13">
        <v>2.306805074971165E-3</v>
      </c>
      <c r="J86" s="13">
        <v>1.1185682326621924E-3</v>
      </c>
      <c r="K86" s="13">
        <v>2.2909507445589921E-3</v>
      </c>
      <c r="L86" s="13">
        <v>2.5188916876574307E-3</v>
      </c>
      <c r="M86" s="13">
        <v>1.1947431302270011E-3</v>
      </c>
      <c r="N86" s="13">
        <v>2.4968789013732834E-3</v>
      </c>
      <c r="O86" s="13">
        <v>0</v>
      </c>
      <c r="Q86" s="13">
        <v>4.9780380673499266E-3</v>
      </c>
    </row>
    <row r="87" spans="1:17" ht="24" customHeight="1" x14ac:dyDescent="0.2">
      <c r="A87" s="63" t="s">
        <v>121</v>
      </c>
      <c r="B87" s="63"/>
      <c r="C87" s="27" t="s">
        <v>74</v>
      </c>
      <c r="D87" s="28">
        <f>AVERAGE(D92,D97)</f>
        <v>1</v>
      </c>
      <c r="E87" s="28">
        <f>AVERAGE(E92,E97)</f>
        <v>1</v>
      </c>
      <c r="F87" s="28">
        <f>AVERAGE(F92,F97)</f>
        <v>1</v>
      </c>
      <c r="G87" s="28">
        <f>AVERAGE(G92,G97)</f>
        <v>1</v>
      </c>
      <c r="H87" s="28">
        <f>AVERAGE(H92,H97)</f>
        <v>1</v>
      </c>
      <c r="I87" s="28">
        <f>AVERAGE(I92,I97)</f>
        <v>1</v>
      </c>
      <c r="J87" s="28">
        <f>AVERAGE(J92,J97)</f>
        <v>1</v>
      </c>
      <c r="K87" s="28">
        <f>AVERAGE(K92,K97)</f>
        <v>1</v>
      </c>
      <c r="L87" s="28">
        <f>AVERAGE(L92,L97)</f>
        <v>1</v>
      </c>
      <c r="M87" s="28">
        <f>AVERAGE(M92,M97)</f>
        <v>0.98994974874371855</v>
      </c>
      <c r="N87" s="28">
        <f>AVERAGE(N92,N97)</f>
        <v>0.82432432432432434</v>
      </c>
      <c r="O87" s="28">
        <f>AVERAGE(O92,O97)</f>
        <v>1</v>
      </c>
      <c r="P87" s="38"/>
      <c r="Q87" s="34">
        <f>AVERAGE(Q92,Q97)</f>
        <v>0.99366554054054057</v>
      </c>
    </row>
    <row r="88" spans="1:17" ht="12.75" customHeight="1" outlineLevel="1" x14ac:dyDescent="0.2">
      <c r="A88" s="1"/>
      <c r="B88" s="1"/>
      <c r="C88" s="6" t="s">
        <v>75</v>
      </c>
      <c r="D88" s="12">
        <f>D93+D98</f>
        <v>182</v>
      </c>
      <c r="E88" s="12">
        <f>E93+E98</f>
        <v>158</v>
      </c>
      <c r="F88" s="12">
        <f>F93+F98</f>
        <v>180</v>
      </c>
      <c r="G88" s="12">
        <f>G93+G98</f>
        <v>188</v>
      </c>
      <c r="H88" s="12">
        <f>H93+H98</f>
        <v>213</v>
      </c>
      <c r="I88" s="12">
        <f>I93+I98</f>
        <v>224</v>
      </c>
      <c r="J88" s="12">
        <f>J93+J98</f>
        <v>372</v>
      </c>
      <c r="K88" s="12">
        <f>K93+K98</f>
        <v>371</v>
      </c>
      <c r="L88" s="12">
        <f>L93+L98</f>
        <v>341</v>
      </c>
      <c r="M88" s="12">
        <f>M93+M98</f>
        <v>259</v>
      </c>
      <c r="N88" s="12">
        <f>N93+N98</f>
        <v>148</v>
      </c>
      <c r="O88" s="12">
        <f>O93+O98</f>
        <v>160</v>
      </c>
      <c r="Q88" s="12">
        <f>Q93+Q98</f>
        <v>2796</v>
      </c>
    </row>
    <row r="89" spans="1:17" ht="12.75" customHeight="1" outlineLevel="1" x14ac:dyDescent="0.2">
      <c r="A89" s="1"/>
      <c r="B89" s="1"/>
      <c r="C89" s="6" t="s">
        <v>76</v>
      </c>
      <c r="D89" s="13">
        <f>AVERAGE(D94,D99)</f>
        <v>1</v>
      </c>
      <c r="E89" s="13">
        <f>AVERAGE(E94,E99)</f>
        <v>1</v>
      </c>
      <c r="F89" s="13">
        <f>AVERAGE(F94,F99)</f>
        <v>1</v>
      </c>
      <c r="G89" s="13">
        <f>AVERAGE(G94,G99)</f>
        <v>1</v>
      </c>
      <c r="H89" s="13">
        <f>AVERAGE(H94,H99)</f>
        <v>1</v>
      </c>
      <c r="I89" s="13">
        <f>AVERAGE(I94,I99)</f>
        <v>1</v>
      </c>
      <c r="J89" s="13">
        <f>AVERAGE(J94,J99)</f>
        <v>1</v>
      </c>
      <c r="K89" s="13">
        <f>AVERAGE(K94,K99)</f>
        <v>1</v>
      </c>
      <c r="L89" s="13">
        <f>AVERAGE(L94,L99)</f>
        <v>1</v>
      </c>
      <c r="M89" s="13">
        <f>AVERAGE(M94,M99)</f>
        <v>0.98994974874371855</v>
      </c>
      <c r="N89" s="13">
        <f>AVERAGE(N94,N99)</f>
        <v>0.82432432432432434</v>
      </c>
      <c r="O89" s="13">
        <f>AVERAGE(O94,O99)</f>
        <v>1</v>
      </c>
      <c r="Q89" s="13">
        <f>AVERAGE(Q94,Q99)</f>
        <v>0.99366554054054057</v>
      </c>
    </row>
    <row r="90" spans="1:17" ht="12.75" customHeight="1" outlineLevel="1" x14ac:dyDescent="0.2">
      <c r="A90" s="1"/>
      <c r="B90" s="1"/>
      <c r="C90" s="6" t="s">
        <v>77</v>
      </c>
      <c r="D90" s="13">
        <f>AVERAGE(D95,D100)</f>
        <v>0</v>
      </c>
      <c r="E90" s="13">
        <f>AVERAGE(E95,E100)</f>
        <v>0</v>
      </c>
      <c r="F90" s="13">
        <f>AVERAGE(F95,F100)</f>
        <v>0</v>
      </c>
      <c r="G90" s="13">
        <f>AVERAGE(G95,G100)</f>
        <v>0</v>
      </c>
      <c r="H90" s="13">
        <f>AVERAGE(H95,H100)</f>
        <v>0</v>
      </c>
      <c r="I90" s="13">
        <f>AVERAGE(I95,I100)</f>
        <v>0</v>
      </c>
      <c r="J90" s="13">
        <f>AVERAGE(J95,J100)</f>
        <v>0</v>
      </c>
      <c r="K90" s="13">
        <f>AVERAGE(K95,K100)</f>
        <v>0</v>
      </c>
      <c r="L90" s="13">
        <f>AVERAGE(L95,L100)</f>
        <v>0</v>
      </c>
      <c r="M90" s="13">
        <f>AVERAGE(M95,M100)</f>
        <v>1.0050251256281407E-2</v>
      </c>
      <c r="N90" s="13">
        <f>AVERAGE(N95,N100)</f>
        <v>0.17567567567567569</v>
      </c>
      <c r="O90" s="13">
        <f>AVERAGE(O95,O100)</f>
        <v>0</v>
      </c>
      <c r="Q90" s="13">
        <f>AVERAGE(Q95,Q100)</f>
        <v>6.3344594594594598E-3</v>
      </c>
    </row>
    <row r="91" spans="1:17" ht="12.75" customHeight="1" outlineLevel="1" x14ac:dyDescent="0.2">
      <c r="A91" s="1"/>
      <c r="B91" s="1"/>
      <c r="C91" s="6" t="s">
        <v>78</v>
      </c>
      <c r="D91" s="13">
        <f>AVERAGE(D96,D101)</f>
        <v>0</v>
      </c>
      <c r="E91" s="13">
        <f>AVERAGE(E96,E101)</f>
        <v>0</v>
      </c>
      <c r="F91" s="13">
        <f>AVERAGE(F96,F101)</f>
        <v>0</v>
      </c>
      <c r="G91" s="13">
        <f>AVERAGE(G96,G101)</f>
        <v>0</v>
      </c>
      <c r="H91" s="13">
        <f>AVERAGE(H96,H101)</f>
        <v>0</v>
      </c>
      <c r="I91" s="13">
        <f>AVERAGE(I96,I101)</f>
        <v>0</v>
      </c>
      <c r="J91" s="13">
        <f>AVERAGE(J96,J101)</f>
        <v>0</v>
      </c>
      <c r="K91" s="13">
        <f>AVERAGE(K96,K101)</f>
        <v>0</v>
      </c>
      <c r="L91" s="13">
        <f>AVERAGE(L96,L101)</f>
        <v>0</v>
      </c>
      <c r="M91" s="13">
        <f>AVERAGE(M96,M101)</f>
        <v>1.0050251256281407E-2</v>
      </c>
      <c r="N91" s="13">
        <f>AVERAGE(N96,N101)</f>
        <v>0.17567567567567569</v>
      </c>
      <c r="O91" s="13">
        <f>AVERAGE(O96,O101)</f>
        <v>0</v>
      </c>
      <c r="Q91" s="13">
        <f>AVERAGE(Q96,Q101)</f>
        <v>6.3344594594594598E-3</v>
      </c>
    </row>
    <row r="92" spans="1:17" x14ac:dyDescent="0.2">
      <c r="A92" s="32" t="s">
        <v>161</v>
      </c>
      <c r="B92" s="32" t="s">
        <v>162</v>
      </c>
      <c r="C92" s="33" t="s">
        <v>74</v>
      </c>
      <c r="D92" s="29">
        <v>1</v>
      </c>
      <c r="E92" s="29">
        <v>1</v>
      </c>
      <c r="F92" s="29">
        <v>1</v>
      </c>
      <c r="G92" s="29">
        <v>1</v>
      </c>
      <c r="H92" s="29">
        <v>1</v>
      </c>
      <c r="I92" s="29">
        <v>1</v>
      </c>
      <c r="J92" s="29">
        <v>1</v>
      </c>
      <c r="K92" s="29">
        <v>1</v>
      </c>
      <c r="L92" s="29">
        <v>1</v>
      </c>
      <c r="M92" s="29">
        <v>0.97989949748743721</v>
      </c>
      <c r="N92" s="29">
        <v>0.82432432432432434</v>
      </c>
      <c r="O92" s="29">
        <v>1</v>
      </c>
      <c r="Q92" s="29">
        <v>0.98733108108108103</v>
      </c>
    </row>
    <row r="93" spans="1:17" ht="12.75" customHeight="1" outlineLevel="1" x14ac:dyDescent="0.2">
      <c r="A93" s="1"/>
      <c r="B93" s="1"/>
      <c r="C93" s="6" t="s">
        <v>75</v>
      </c>
      <c r="D93" s="12">
        <v>182</v>
      </c>
      <c r="E93" s="12">
        <v>158</v>
      </c>
      <c r="F93" s="12">
        <v>180</v>
      </c>
      <c r="G93" s="12">
        <v>188</v>
      </c>
      <c r="H93" s="12">
        <v>213</v>
      </c>
      <c r="I93" s="12">
        <v>224</v>
      </c>
      <c r="J93" s="12">
        <v>248</v>
      </c>
      <c r="K93" s="12">
        <v>247</v>
      </c>
      <c r="L93" s="12">
        <v>221</v>
      </c>
      <c r="M93" s="12">
        <v>199</v>
      </c>
      <c r="N93" s="12">
        <v>148</v>
      </c>
      <c r="O93" s="12">
        <v>160</v>
      </c>
      <c r="Q93" s="12">
        <v>2368</v>
      </c>
    </row>
    <row r="94" spans="1:17" ht="12.75" customHeight="1" outlineLevel="1" x14ac:dyDescent="0.2">
      <c r="A94" s="1"/>
      <c r="B94" s="1"/>
      <c r="C94" s="6" t="s">
        <v>76</v>
      </c>
      <c r="D94" s="13">
        <v>1</v>
      </c>
      <c r="E94" s="13">
        <v>1</v>
      </c>
      <c r="F94" s="13">
        <v>1</v>
      </c>
      <c r="G94" s="13">
        <v>1</v>
      </c>
      <c r="H94" s="13">
        <v>1</v>
      </c>
      <c r="I94" s="13">
        <v>1</v>
      </c>
      <c r="J94" s="13">
        <v>1</v>
      </c>
      <c r="K94" s="13">
        <v>1</v>
      </c>
      <c r="L94" s="13">
        <v>1</v>
      </c>
      <c r="M94" s="13">
        <v>0.97989949748743721</v>
      </c>
      <c r="N94" s="13">
        <v>0.82432432432432434</v>
      </c>
      <c r="O94" s="13">
        <v>1</v>
      </c>
      <c r="Q94" s="13">
        <v>0.98733108108108103</v>
      </c>
    </row>
    <row r="95" spans="1:17" ht="12.75" customHeight="1" outlineLevel="1" x14ac:dyDescent="0.2">
      <c r="A95" s="1"/>
      <c r="B95" s="1"/>
      <c r="C95" s="6" t="s">
        <v>77</v>
      </c>
      <c r="D95" s="13">
        <v>0</v>
      </c>
      <c r="E95" s="13">
        <v>0</v>
      </c>
      <c r="F95" s="13">
        <v>0</v>
      </c>
      <c r="G95" s="13">
        <v>0</v>
      </c>
      <c r="H95" s="13">
        <v>0</v>
      </c>
      <c r="I95" s="13">
        <v>0</v>
      </c>
      <c r="J95" s="13">
        <v>0</v>
      </c>
      <c r="K95" s="13">
        <v>0</v>
      </c>
      <c r="L95" s="13">
        <v>0</v>
      </c>
      <c r="M95" s="13">
        <v>2.0100502512562814E-2</v>
      </c>
      <c r="N95" s="13">
        <v>0.17567567567567569</v>
      </c>
      <c r="O95" s="13">
        <v>0</v>
      </c>
      <c r="Q95" s="13">
        <v>1.266891891891892E-2</v>
      </c>
    </row>
    <row r="96" spans="1:17" ht="12.75" customHeight="1" outlineLevel="1" x14ac:dyDescent="0.2">
      <c r="A96" s="1"/>
      <c r="B96" s="1"/>
      <c r="C96" s="6" t="s">
        <v>78</v>
      </c>
      <c r="D96" s="13">
        <v>0</v>
      </c>
      <c r="E96" s="13">
        <v>0</v>
      </c>
      <c r="F96" s="13">
        <v>0</v>
      </c>
      <c r="G96" s="13">
        <v>0</v>
      </c>
      <c r="H96" s="13">
        <v>0</v>
      </c>
      <c r="I96" s="13">
        <v>0</v>
      </c>
      <c r="J96" s="13">
        <v>0</v>
      </c>
      <c r="K96" s="13">
        <v>0</v>
      </c>
      <c r="L96" s="13">
        <v>0</v>
      </c>
      <c r="M96" s="13">
        <v>2.0100502512562814E-2</v>
      </c>
      <c r="N96" s="13">
        <v>0.17567567567567569</v>
      </c>
      <c r="O96" s="13">
        <v>0</v>
      </c>
      <c r="Q96" s="13">
        <v>1.266891891891892E-2</v>
      </c>
    </row>
    <row r="97" spans="1:18" x14ac:dyDescent="0.2">
      <c r="A97" s="32" t="s">
        <v>163</v>
      </c>
      <c r="B97" s="32" t="s">
        <v>164</v>
      </c>
      <c r="C97" s="33" t="s">
        <v>74</v>
      </c>
      <c r="D97" s="29" t="s">
        <v>204</v>
      </c>
      <c r="E97" s="29" t="s">
        <v>204</v>
      </c>
      <c r="F97" s="29" t="s">
        <v>204</v>
      </c>
      <c r="G97" s="29" t="s">
        <v>204</v>
      </c>
      <c r="H97" s="29" t="s">
        <v>204</v>
      </c>
      <c r="I97" s="29" t="s">
        <v>204</v>
      </c>
      <c r="J97" s="29">
        <v>1</v>
      </c>
      <c r="K97" s="29">
        <v>1</v>
      </c>
      <c r="L97" s="29">
        <v>1</v>
      </c>
      <c r="M97" s="29">
        <v>1</v>
      </c>
      <c r="N97" s="29" t="s">
        <v>204</v>
      </c>
      <c r="O97" s="29" t="s">
        <v>204</v>
      </c>
      <c r="Q97" s="29">
        <v>1</v>
      </c>
    </row>
    <row r="98" spans="1:18" ht="12.75" customHeight="1" outlineLevel="1" x14ac:dyDescent="0.2">
      <c r="A98" s="1"/>
      <c r="B98" s="1"/>
      <c r="C98" s="6" t="s">
        <v>75</v>
      </c>
      <c r="D98" s="12">
        <v>0</v>
      </c>
      <c r="E98" s="12">
        <v>0</v>
      </c>
      <c r="F98" s="12">
        <v>0</v>
      </c>
      <c r="G98" s="12">
        <v>0</v>
      </c>
      <c r="H98" s="12">
        <v>0</v>
      </c>
      <c r="I98" s="12">
        <v>0</v>
      </c>
      <c r="J98" s="12">
        <v>124</v>
      </c>
      <c r="K98" s="12">
        <v>124</v>
      </c>
      <c r="L98" s="12">
        <v>120</v>
      </c>
      <c r="M98" s="12">
        <v>60</v>
      </c>
      <c r="N98" s="12">
        <v>0</v>
      </c>
      <c r="O98" s="12">
        <v>0</v>
      </c>
      <c r="Q98" s="12">
        <v>428</v>
      </c>
    </row>
    <row r="99" spans="1:18" ht="12.75" customHeight="1" outlineLevel="1" x14ac:dyDescent="0.2">
      <c r="A99" s="1"/>
      <c r="B99" s="1"/>
      <c r="C99" s="6" t="s">
        <v>76</v>
      </c>
      <c r="D99" s="13" t="s">
        <v>204</v>
      </c>
      <c r="E99" s="13" t="s">
        <v>204</v>
      </c>
      <c r="F99" s="13" t="s">
        <v>204</v>
      </c>
      <c r="G99" s="13" t="s">
        <v>204</v>
      </c>
      <c r="H99" s="13" t="s">
        <v>204</v>
      </c>
      <c r="I99" s="13" t="s">
        <v>204</v>
      </c>
      <c r="J99" s="13">
        <v>1</v>
      </c>
      <c r="K99" s="13">
        <v>1</v>
      </c>
      <c r="L99" s="13">
        <v>1</v>
      </c>
      <c r="M99" s="13">
        <v>1</v>
      </c>
      <c r="N99" s="13" t="s">
        <v>204</v>
      </c>
      <c r="O99" s="13" t="s">
        <v>204</v>
      </c>
      <c r="Q99" s="13">
        <v>1</v>
      </c>
    </row>
    <row r="100" spans="1:18" ht="12.75" customHeight="1" outlineLevel="1" x14ac:dyDescent="0.2">
      <c r="A100" s="1"/>
      <c r="B100" s="1"/>
      <c r="C100" s="6" t="s">
        <v>77</v>
      </c>
      <c r="D100" s="13" t="s">
        <v>204</v>
      </c>
      <c r="E100" s="13" t="s">
        <v>204</v>
      </c>
      <c r="F100" s="13" t="s">
        <v>204</v>
      </c>
      <c r="G100" s="13" t="s">
        <v>204</v>
      </c>
      <c r="H100" s="13" t="s">
        <v>204</v>
      </c>
      <c r="I100" s="13" t="s">
        <v>204</v>
      </c>
      <c r="J100" s="13">
        <v>0</v>
      </c>
      <c r="K100" s="13">
        <v>0</v>
      </c>
      <c r="L100" s="13">
        <v>0</v>
      </c>
      <c r="M100" s="13">
        <v>0</v>
      </c>
      <c r="N100" s="13" t="s">
        <v>204</v>
      </c>
      <c r="O100" s="13" t="s">
        <v>204</v>
      </c>
      <c r="Q100" s="13">
        <v>0</v>
      </c>
    </row>
    <row r="101" spans="1:18" ht="12.75" customHeight="1" outlineLevel="1" x14ac:dyDescent="0.2">
      <c r="A101" s="1"/>
      <c r="B101" s="1"/>
      <c r="C101" s="6" t="s">
        <v>78</v>
      </c>
      <c r="D101" s="13" t="s">
        <v>204</v>
      </c>
      <c r="E101" s="13" t="s">
        <v>204</v>
      </c>
      <c r="F101" s="13" t="s">
        <v>204</v>
      </c>
      <c r="G101" s="13" t="s">
        <v>204</v>
      </c>
      <c r="H101" s="13" t="s">
        <v>204</v>
      </c>
      <c r="I101" s="13" t="s">
        <v>204</v>
      </c>
      <c r="J101" s="13">
        <v>0</v>
      </c>
      <c r="K101" s="13">
        <v>0</v>
      </c>
      <c r="L101" s="13">
        <v>0</v>
      </c>
      <c r="M101" s="13">
        <v>0</v>
      </c>
      <c r="N101" s="13" t="s">
        <v>204</v>
      </c>
      <c r="O101" s="13" t="s">
        <v>204</v>
      </c>
      <c r="Q101" s="13">
        <v>0</v>
      </c>
    </row>
    <row r="102" spans="1:18" ht="24" customHeight="1" x14ac:dyDescent="0.2">
      <c r="A102" s="63" t="s">
        <v>122</v>
      </c>
      <c r="B102" s="63"/>
      <c r="C102" s="27" t="s">
        <v>74</v>
      </c>
      <c r="D102" s="28">
        <f>AVERAGE(D107,D112,D117,D122,D127,D132)</f>
        <v>1</v>
      </c>
      <c r="E102" s="28">
        <f>AVERAGE(E107,E112,E117,E122,E127,E132)</f>
        <v>0.90238095238095239</v>
      </c>
      <c r="F102" s="28">
        <f>AVERAGE(F107,F112,F117,F122,F127,F132)</f>
        <v>0.93943191311612362</v>
      </c>
      <c r="G102" s="28">
        <f>AVERAGE(G107,G112,G117,G122,G127,G132)</f>
        <v>0.97967479674796742</v>
      </c>
      <c r="H102" s="28">
        <f>AVERAGE(H107,H112,H117,H122,H127,H132)</f>
        <v>0.96432062561094822</v>
      </c>
      <c r="I102" s="28">
        <f>AVERAGE(I107,I112,I117,I122,I127,I132)</f>
        <v>0.99224806201550386</v>
      </c>
      <c r="J102" s="28">
        <f>AVERAGE(J107,J112,J117,J122,J127,J132)</f>
        <v>0.99612403100775193</v>
      </c>
      <c r="K102" s="28">
        <f>AVERAGE(K107,K112,K117,K122,K127,K132)</f>
        <v>0.99621212121212122</v>
      </c>
      <c r="L102" s="28">
        <f>AVERAGE(L107,L112,L117,L122,L127,L132)</f>
        <v>0.96885407572671134</v>
      </c>
      <c r="M102" s="28">
        <f>AVERAGE(M107,M112,M117,M122,M127,M132)</f>
        <v>0.99810606060606055</v>
      </c>
      <c r="N102" s="28">
        <f>AVERAGE(N107,N112,N117,N122,N127,N132)</f>
        <v>0.99224806201550386</v>
      </c>
      <c r="O102" s="28">
        <f>AVERAGE(O107,O112,O117,O122,O127,O132)</f>
        <v>0.99593495934959353</v>
      </c>
      <c r="P102" s="38"/>
      <c r="Q102" s="34">
        <f>AVERAGE(Q107,Q112,Q117,Q122,Q127,Q132)</f>
        <v>0.97627805416754398</v>
      </c>
    </row>
    <row r="103" spans="1:18" ht="12.75" customHeight="1" outlineLevel="1" x14ac:dyDescent="0.2">
      <c r="A103" s="1"/>
      <c r="B103" s="1"/>
      <c r="C103" s="6" t="s">
        <v>75</v>
      </c>
      <c r="D103" s="39">
        <f>D108+D113+D118+D123+D128+D133</f>
        <v>415</v>
      </c>
      <c r="E103" s="39">
        <f>E108+E113+E118+E123+E128+E133</f>
        <v>412</v>
      </c>
      <c r="F103" s="39">
        <f>F108+F113+F118+F123+F128+F133</f>
        <v>445</v>
      </c>
      <c r="G103" s="39">
        <f>G108+G113+G118+G123+G128+G133</f>
        <v>450</v>
      </c>
      <c r="H103" s="39">
        <f>H108+H113+H118+H123+H128+H133</f>
        <v>494</v>
      </c>
      <c r="I103" s="39">
        <f>I108+I113+I118+I123+I128+I133</f>
        <v>532</v>
      </c>
      <c r="J103" s="39">
        <f>J108+J113+J118+J123+J128+J133</f>
        <v>556</v>
      </c>
      <c r="K103" s="39">
        <f>K108+K113+K118+K123+K128+K133</f>
        <v>555</v>
      </c>
      <c r="L103" s="39">
        <f>L108+L113+L118+L123+L128+L133</f>
        <v>539</v>
      </c>
      <c r="M103" s="39">
        <f>M108+M113+M118+M123+M128+M133</f>
        <v>510</v>
      </c>
      <c r="N103" s="39">
        <f>N108+N113+N118+N123+N128+N133</f>
        <v>462</v>
      </c>
      <c r="O103" s="39">
        <f>O108+O113+O118+O123+O128+O133</f>
        <v>452</v>
      </c>
      <c r="Q103" s="39">
        <f>Q108+Q113+Q118+Q123+Q128+Q133</f>
        <v>5822</v>
      </c>
      <c r="R103" s="7"/>
    </row>
    <row r="104" spans="1:18" ht="12.75" customHeight="1" outlineLevel="1" x14ac:dyDescent="0.2">
      <c r="A104" s="1"/>
      <c r="B104" s="1"/>
      <c r="C104" s="6" t="s">
        <v>76</v>
      </c>
      <c r="D104" s="40">
        <f>AVERAGE(D109,D114,D119,D124,D129,D134)</f>
        <v>1</v>
      </c>
      <c r="E104" s="40">
        <f>AVERAGE(E109,E114,E119,E124,E129,E134)</f>
        <v>0.90238095238095239</v>
      </c>
      <c r="F104" s="40">
        <f>AVERAGE(F109,F114,F119,F124,F129,F134)</f>
        <v>0.93943191311612362</v>
      </c>
      <c r="G104" s="40">
        <f>AVERAGE(G109,G114,G119,G124,G129,G134)</f>
        <v>0.97967479674796742</v>
      </c>
      <c r="H104" s="40">
        <f>AVERAGE(H109,H114,H119,H124,H129,H134)</f>
        <v>0.96432062561094822</v>
      </c>
      <c r="I104" s="40">
        <f>AVERAGE(I109,I114,I119,I124,I129,I134)</f>
        <v>0.99224806201550386</v>
      </c>
      <c r="J104" s="40">
        <f>AVERAGE(J109,J114,J119,J124,J129,J134)</f>
        <v>0.99612403100775193</v>
      </c>
      <c r="K104" s="40">
        <f>AVERAGE(K109,K114,K119,K124,K129,K134)</f>
        <v>0.99242424242424254</v>
      </c>
      <c r="L104" s="40">
        <f>AVERAGE(L109,L114,L119,L124,L129,L134)</f>
        <v>0.96101093847180941</v>
      </c>
      <c r="M104" s="40">
        <f>AVERAGE(M109,M114,M119,M124,M129,M134)</f>
        <v>0.99810606060606055</v>
      </c>
      <c r="N104" s="40">
        <f>AVERAGE(N109,N114,N119,N124,N129,N134)</f>
        <v>0.99224806201550386</v>
      </c>
      <c r="O104" s="40">
        <f>AVERAGE(O109,O114,O119,O124,O129,O134)</f>
        <v>0.99593495934959353</v>
      </c>
      <c r="Q104" s="40">
        <f>AVERAGE(Q109,Q114,Q119,Q124,Q129,Q134)</f>
        <v>0.97527905316854291</v>
      </c>
      <c r="R104" s="7"/>
    </row>
    <row r="105" spans="1:18" ht="12.75" customHeight="1" outlineLevel="1" x14ac:dyDescent="0.2">
      <c r="A105" s="1"/>
      <c r="B105" s="1"/>
      <c r="C105" s="6" t="s">
        <v>77</v>
      </c>
      <c r="D105" s="40">
        <f>AVERAGE(D110,D115,D120,D125,D130,D135)</f>
        <v>0</v>
      </c>
      <c r="E105" s="40">
        <f>AVERAGE(E110,E115,E120,E125,E130,E135)</f>
        <v>9.7619047619047619E-2</v>
      </c>
      <c r="F105" s="40">
        <f>AVERAGE(F110,F115,F120,F125,F130,F135)</f>
        <v>6.0568086883876354E-2</v>
      </c>
      <c r="G105" s="40">
        <f>AVERAGE(G110,G115,G120,G125,G130,G135)</f>
        <v>2.032520325203252E-2</v>
      </c>
      <c r="H105" s="40">
        <f>AVERAGE(H110,H115,H120,H125,H130,H135)</f>
        <v>3.5679374389051811E-2</v>
      </c>
      <c r="I105" s="40">
        <f>AVERAGE(I110,I115,I120,I125,I130,I135)</f>
        <v>7.7519379844961239E-3</v>
      </c>
      <c r="J105" s="40">
        <f>AVERAGE(J110,J115,J120,J125,J130,J135)</f>
        <v>3.875968992248062E-3</v>
      </c>
      <c r="K105" s="40">
        <f>AVERAGE(K110,K115,K120,K125,K130,K135)</f>
        <v>7.575757575757576E-3</v>
      </c>
      <c r="L105" s="40">
        <f>AVERAGE(L110,L115,L120,L125,L130,L135)</f>
        <v>3.898906152819067E-2</v>
      </c>
      <c r="M105" s="40">
        <f>AVERAGE(M110,M115,M120,M125,M130,M135)</f>
        <v>1.893939393939394E-3</v>
      </c>
      <c r="N105" s="40">
        <f>AVERAGE(N110,N115,N120,N125,N130,N135)</f>
        <v>7.7519379844961239E-3</v>
      </c>
      <c r="O105" s="40">
        <f>AVERAGE(O110,O115,O120,O125,O130,O135)</f>
        <v>4.0650406504065045E-3</v>
      </c>
      <c r="Q105" s="40">
        <f>AVERAGE(Q110,Q115,Q120,Q125,Q130,Q135)</f>
        <v>2.4720946831457161E-2</v>
      </c>
      <c r="R105" s="7"/>
    </row>
    <row r="106" spans="1:18" ht="12.75" customHeight="1" outlineLevel="1" x14ac:dyDescent="0.2">
      <c r="A106" s="1"/>
      <c r="B106" s="1"/>
      <c r="C106" s="6" t="s">
        <v>78</v>
      </c>
      <c r="D106" s="40">
        <f>AVERAGE(D111,D116,D121,D126,D131,D136)</f>
        <v>0</v>
      </c>
      <c r="E106" s="40">
        <f>AVERAGE(E111,E116,E121,E126,E131,E136)</f>
        <v>9.7619047619047619E-2</v>
      </c>
      <c r="F106" s="40">
        <f>AVERAGE(F111,F116,F121,F126,F131,F136)</f>
        <v>6.0568086883876354E-2</v>
      </c>
      <c r="G106" s="40">
        <f>AVERAGE(G111,G116,G121,G126,G131,G136)</f>
        <v>2.032520325203252E-2</v>
      </c>
      <c r="H106" s="40">
        <f>AVERAGE(H111,H116,H121,H126,H131,H136)</f>
        <v>3.5679374389051811E-2</v>
      </c>
      <c r="I106" s="40">
        <f>AVERAGE(I111,I116,I121,I126,I131,I136)</f>
        <v>7.7519379844961239E-3</v>
      </c>
      <c r="J106" s="40">
        <f>AVERAGE(J111,J116,J121,J126,J131,J136)</f>
        <v>3.875968992248062E-3</v>
      </c>
      <c r="K106" s="40">
        <f>AVERAGE(K111,K116,K121,K126,K131,K136)</f>
        <v>3.787878787878788E-3</v>
      </c>
      <c r="L106" s="40">
        <f>AVERAGE(L111,L116,L121,L126,L131,L136)</f>
        <v>3.1145924273288713E-2</v>
      </c>
      <c r="M106" s="40">
        <f>AVERAGE(M111,M116,M121,M126,M131,M136)</f>
        <v>1.893939393939394E-3</v>
      </c>
      <c r="N106" s="40">
        <f>AVERAGE(N111,N116,N121,N126,N131,N136)</f>
        <v>7.7519379844961239E-3</v>
      </c>
      <c r="O106" s="40">
        <f>AVERAGE(O111,O116,O121,O126,O131,O136)</f>
        <v>4.0650406504065045E-3</v>
      </c>
      <c r="Q106" s="40">
        <f>AVERAGE(Q111,Q116,Q121,Q126,Q131,Q136)</f>
        <v>2.3721945832456164E-2</v>
      </c>
      <c r="R106" s="7"/>
    </row>
    <row r="107" spans="1:18" x14ac:dyDescent="0.2">
      <c r="A107" s="32" t="s">
        <v>165</v>
      </c>
      <c r="B107" s="32" t="s">
        <v>166</v>
      </c>
      <c r="C107" s="33" t="s">
        <v>74</v>
      </c>
      <c r="D107" s="41">
        <v>1</v>
      </c>
      <c r="E107" s="41">
        <v>0.91428571428571426</v>
      </c>
      <c r="F107" s="41">
        <v>0.95238095238095233</v>
      </c>
      <c r="G107" s="41">
        <v>0.87804878048780488</v>
      </c>
      <c r="H107" s="41">
        <v>0.81818181818181812</v>
      </c>
      <c r="I107" s="41">
        <v>0.95348837209302328</v>
      </c>
      <c r="J107" s="41">
        <v>0.97674418604651159</v>
      </c>
      <c r="K107" s="41">
        <v>0.97727272727272729</v>
      </c>
      <c r="L107" s="41">
        <v>1</v>
      </c>
      <c r="M107" s="41">
        <v>0.98863636363636365</v>
      </c>
      <c r="N107" s="41">
        <v>0.95348837209302328</v>
      </c>
      <c r="O107" s="41">
        <v>0.97560975609756095</v>
      </c>
      <c r="Q107" s="41">
        <v>0.949050949050949</v>
      </c>
    </row>
    <row r="108" spans="1:18" ht="12.75" customHeight="1" outlineLevel="1" x14ac:dyDescent="0.2">
      <c r="A108" s="1"/>
      <c r="B108" s="1"/>
      <c r="C108" s="6" t="s">
        <v>75</v>
      </c>
      <c r="D108" s="39">
        <v>76</v>
      </c>
      <c r="E108" s="39">
        <v>70</v>
      </c>
      <c r="F108" s="39">
        <v>84</v>
      </c>
      <c r="G108" s="39">
        <v>82</v>
      </c>
      <c r="H108" s="39">
        <v>88</v>
      </c>
      <c r="I108" s="39">
        <v>86</v>
      </c>
      <c r="J108" s="39">
        <v>86</v>
      </c>
      <c r="K108" s="39">
        <v>88</v>
      </c>
      <c r="L108" s="39">
        <v>85</v>
      </c>
      <c r="M108" s="39">
        <v>88</v>
      </c>
      <c r="N108" s="39">
        <v>86</v>
      </c>
      <c r="O108" s="39">
        <v>82</v>
      </c>
      <c r="Q108" s="39">
        <v>1001</v>
      </c>
    </row>
    <row r="109" spans="1:18" ht="12.75" customHeight="1" outlineLevel="1" x14ac:dyDescent="0.2">
      <c r="A109" s="1"/>
      <c r="B109" s="1"/>
      <c r="C109" s="6" t="s">
        <v>76</v>
      </c>
      <c r="D109" s="40">
        <v>1</v>
      </c>
      <c r="E109" s="40">
        <v>0.91428571428571426</v>
      </c>
      <c r="F109" s="40">
        <v>0.95238095238095233</v>
      </c>
      <c r="G109" s="40">
        <v>0.87804878048780488</v>
      </c>
      <c r="H109" s="40">
        <v>0.81818181818181823</v>
      </c>
      <c r="I109" s="40">
        <v>0.95348837209302328</v>
      </c>
      <c r="J109" s="40">
        <v>0.97674418604651159</v>
      </c>
      <c r="K109" s="40">
        <v>0.95454545454545459</v>
      </c>
      <c r="L109" s="40">
        <v>0.95294117647058818</v>
      </c>
      <c r="M109" s="40">
        <v>0.98863636363636365</v>
      </c>
      <c r="N109" s="40">
        <v>0.95348837209302328</v>
      </c>
      <c r="O109" s="40">
        <v>0.97560975609756095</v>
      </c>
      <c r="Q109" s="40">
        <v>0.9430569430569431</v>
      </c>
    </row>
    <row r="110" spans="1:18" ht="12.75" customHeight="1" outlineLevel="1" x14ac:dyDescent="0.2">
      <c r="A110" s="1"/>
      <c r="B110" s="1"/>
      <c r="C110" s="6" t="s">
        <v>77</v>
      </c>
      <c r="D110" s="40">
        <v>0</v>
      </c>
      <c r="E110" s="40">
        <v>8.5714285714285715E-2</v>
      </c>
      <c r="F110" s="40">
        <v>4.7619047619047616E-2</v>
      </c>
      <c r="G110" s="40">
        <v>0.12195121951219512</v>
      </c>
      <c r="H110" s="40">
        <v>0.18181818181818182</v>
      </c>
      <c r="I110" s="40">
        <v>4.6511627906976744E-2</v>
      </c>
      <c r="J110" s="40">
        <v>2.3255813953488372E-2</v>
      </c>
      <c r="K110" s="40">
        <v>4.5454545454545456E-2</v>
      </c>
      <c r="L110" s="40">
        <v>4.7058823529411764E-2</v>
      </c>
      <c r="M110" s="40">
        <v>1.1363636363636364E-2</v>
      </c>
      <c r="N110" s="40">
        <v>4.6511627906976744E-2</v>
      </c>
      <c r="O110" s="40">
        <v>2.4390243902439025E-2</v>
      </c>
      <c r="Q110" s="40">
        <v>5.6943056943056944E-2</v>
      </c>
    </row>
    <row r="111" spans="1:18" ht="12.75" customHeight="1" outlineLevel="1" x14ac:dyDescent="0.2">
      <c r="A111" s="1"/>
      <c r="B111" s="1"/>
      <c r="C111" s="6" t="s">
        <v>78</v>
      </c>
      <c r="D111" s="40">
        <v>0</v>
      </c>
      <c r="E111" s="40">
        <v>8.5714285714285715E-2</v>
      </c>
      <c r="F111" s="40">
        <v>4.7619047619047616E-2</v>
      </c>
      <c r="G111" s="40">
        <v>0.12195121951219512</v>
      </c>
      <c r="H111" s="40">
        <v>0.18181818181818182</v>
      </c>
      <c r="I111" s="40">
        <v>4.6511627906976744E-2</v>
      </c>
      <c r="J111" s="40">
        <v>2.3255813953488372E-2</v>
      </c>
      <c r="K111" s="40">
        <v>2.2727272727272728E-2</v>
      </c>
      <c r="L111" s="40">
        <v>0</v>
      </c>
      <c r="M111" s="40">
        <v>1.1363636363636364E-2</v>
      </c>
      <c r="N111" s="40">
        <v>4.6511627906976744E-2</v>
      </c>
      <c r="O111" s="40">
        <v>2.4390243902439025E-2</v>
      </c>
      <c r="Q111" s="40">
        <v>5.0949050949050952E-2</v>
      </c>
    </row>
    <row r="112" spans="1:18" x14ac:dyDescent="0.2">
      <c r="A112" s="32" t="s">
        <v>167</v>
      </c>
      <c r="B112" s="32" t="s">
        <v>168</v>
      </c>
      <c r="C112" s="33" t="s">
        <v>74</v>
      </c>
      <c r="D112" s="41">
        <v>1</v>
      </c>
      <c r="E112" s="41">
        <v>0.5</v>
      </c>
      <c r="F112" s="41">
        <v>0.68421052631578949</v>
      </c>
      <c r="G112" s="41">
        <v>1</v>
      </c>
      <c r="H112" s="41">
        <v>1</v>
      </c>
      <c r="I112" s="41">
        <v>1</v>
      </c>
      <c r="J112" s="41">
        <v>1</v>
      </c>
      <c r="K112" s="41">
        <v>1</v>
      </c>
      <c r="L112" s="41">
        <v>0.93442622950819676</v>
      </c>
      <c r="M112" s="41">
        <v>1</v>
      </c>
      <c r="N112" s="41">
        <v>1</v>
      </c>
      <c r="O112" s="41">
        <v>1</v>
      </c>
      <c r="Q112" s="41">
        <v>0.92197125256673507</v>
      </c>
    </row>
    <row r="113" spans="1:17" ht="12.75" customHeight="1" outlineLevel="1" x14ac:dyDescent="0.2">
      <c r="A113" s="1"/>
      <c r="B113" s="1"/>
      <c r="C113" s="6" t="s">
        <v>75</v>
      </c>
      <c r="D113" s="39">
        <v>12</v>
      </c>
      <c r="E113" s="39">
        <v>44</v>
      </c>
      <c r="F113" s="39">
        <v>38</v>
      </c>
      <c r="G113" s="39">
        <v>26</v>
      </c>
      <c r="H113" s="39">
        <v>28</v>
      </c>
      <c r="I113" s="39">
        <v>60</v>
      </c>
      <c r="J113" s="39">
        <v>62</v>
      </c>
      <c r="K113" s="39">
        <v>61</v>
      </c>
      <c r="L113" s="39">
        <v>61</v>
      </c>
      <c r="M113" s="39">
        <v>42</v>
      </c>
      <c r="N113" s="39">
        <v>26</v>
      </c>
      <c r="O113" s="39">
        <v>27</v>
      </c>
      <c r="Q113" s="39">
        <v>487</v>
      </c>
    </row>
    <row r="114" spans="1:17" ht="12.75" customHeight="1" outlineLevel="1" x14ac:dyDescent="0.2">
      <c r="A114" s="1"/>
      <c r="B114" s="1"/>
      <c r="C114" s="6" t="s">
        <v>76</v>
      </c>
      <c r="D114" s="40">
        <v>1</v>
      </c>
      <c r="E114" s="40">
        <v>0.5</v>
      </c>
      <c r="F114" s="40">
        <v>0.68421052631578949</v>
      </c>
      <c r="G114" s="40">
        <v>1</v>
      </c>
      <c r="H114" s="40">
        <v>1</v>
      </c>
      <c r="I114" s="40">
        <v>1</v>
      </c>
      <c r="J114" s="40">
        <v>1</v>
      </c>
      <c r="K114" s="40">
        <v>1</v>
      </c>
      <c r="L114" s="40">
        <v>0.93442622950819676</v>
      </c>
      <c r="M114" s="40">
        <v>1</v>
      </c>
      <c r="N114" s="40">
        <v>1</v>
      </c>
      <c r="O114" s="40">
        <v>1</v>
      </c>
      <c r="Q114" s="40">
        <v>0.92197125256673507</v>
      </c>
    </row>
    <row r="115" spans="1:17" ht="12.75" customHeight="1" outlineLevel="1" x14ac:dyDescent="0.2">
      <c r="A115" s="1"/>
      <c r="B115" s="1"/>
      <c r="C115" s="6" t="s">
        <v>77</v>
      </c>
      <c r="D115" s="40">
        <v>0</v>
      </c>
      <c r="E115" s="40">
        <v>0.5</v>
      </c>
      <c r="F115" s="40">
        <v>0.31578947368421051</v>
      </c>
      <c r="G115" s="40">
        <v>0</v>
      </c>
      <c r="H115" s="40">
        <v>0</v>
      </c>
      <c r="I115" s="40">
        <v>0</v>
      </c>
      <c r="J115" s="40">
        <v>0</v>
      </c>
      <c r="K115" s="40">
        <v>0</v>
      </c>
      <c r="L115" s="40">
        <v>6.5573770491803282E-2</v>
      </c>
      <c r="M115" s="40">
        <v>0</v>
      </c>
      <c r="N115" s="40">
        <v>0</v>
      </c>
      <c r="O115" s="40">
        <v>0</v>
      </c>
      <c r="Q115" s="40">
        <v>7.8028747433264892E-2</v>
      </c>
    </row>
    <row r="116" spans="1:17" ht="12.75" customHeight="1" outlineLevel="1" x14ac:dyDescent="0.2">
      <c r="A116" s="1"/>
      <c r="B116" s="1"/>
      <c r="C116" s="6" t="s">
        <v>78</v>
      </c>
      <c r="D116" s="40">
        <v>0</v>
      </c>
      <c r="E116" s="40">
        <v>0.5</v>
      </c>
      <c r="F116" s="40">
        <v>0.31578947368421051</v>
      </c>
      <c r="G116" s="40">
        <v>0</v>
      </c>
      <c r="H116" s="40">
        <v>0</v>
      </c>
      <c r="I116" s="40">
        <v>0</v>
      </c>
      <c r="J116" s="40">
        <v>0</v>
      </c>
      <c r="K116" s="40">
        <v>0</v>
      </c>
      <c r="L116" s="40">
        <v>6.5573770491803282E-2</v>
      </c>
      <c r="M116" s="40">
        <v>0</v>
      </c>
      <c r="N116" s="40">
        <v>0</v>
      </c>
      <c r="O116" s="40">
        <v>0</v>
      </c>
      <c r="Q116" s="40">
        <v>7.8028747433264892E-2</v>
      </c>
    </row>
    <row r="117" spans="1:17" x14ac:dyDescent="0.2">
      <c r="A117" s="32" t="s">
        <v>169</v>
      </c>
      <c r="B117" s="32" t="s">
        <v>170</v>
      </c>
      <c r="C117" s="33" t="s">
        <v>74</v>
      </c>
      <c r="D117" s="41">
        <v>1</v>
      </c>
      <c r="E117" s="41">
        <v>1</v>
      </c>
      <c r="F117" s="41">
        <v>1</v>
      </c>
      <c r="G117" s="41">
        <v>1</v>
      </c>
      <c r="H117" s="41">
        <v>1</v>
      </c>
      <c r="I117" s="41">
        <v>1</v>
      </c>
      <c r="J117" s="41">
        <v>1</v>
      </c>
      <c r="K117" s="41">
        <v>1</v>
      </c>
      <c r="L117" s="41">
        <v>1</v>
      </c>
      <c r="M117" s="41">
        <v>1</v>
      </c>
      <c r="N117" s="41">
        <v>1</v>
      </c>
      <c r="O117" s="41">
        <v>1</v>
      </c>
      <c r="Q117" s="41">
        <v>1</v>
      </c>
    </row>
    <row r="118" spans="1:17" ht="12.75" customHeight="1" outlineLevel="1" x14ac:dyDescent="0.2">
      <c r="A118" s="1"/>
      <c r="B118" s="1"/>
      <c r="C118" s="6" t="s">
        <v>75</v>
      </c>
      <c r="D118" s="39">
        <v>44</v>
      </c>
      <c r="E118" s="39">
        <v>40</v>
      </c>
      <c r="F118" s="39">
        <v>46</v>
      </c>
      <c r="G118" s="39">
        <v>58</v>
      </c>
      <c r="H118" s="39">
        <v>64</v>
      </c>
      <c r="I118" s="39">
        <v>60</v>
      </c>
      <c r="J118" s="39">
        <v>62</v>
      </c>
      <c r="K118" s="39">
        <v>62</v>
      </c>
      <c r="L118" s="39">
        <v>60</v>
      </c>
      <c r="M118" s="39">
        <v>60</v>
      </c>
      <c r="N118" s="39">
        <v>42</v>
      </c>
      <c r="O118" s="39">
        <v>46</v>
      </c>
      <c r="Q118" s="39">
        <v>644</v>
      </c>
    </row>
    <row r="119" spans="1:17" ht="12.75" customHeight="1" outlineLevel="1" x14ac:dyDescent="0.2">
      <c r="A119" s="1"/>
      <c r="B119" s="1"/>
      <c r="C119" s="6" t="s">
        <v>76</v>
      </c>
      <c r="D119" s="40">
        <v>1</v>
      </c>
      <c r="E119" s="40">
        <v>1</v>
      </c>
      <c r="F119" s="40">
        <v>1</v>
      </c>
      <c r="G119" s="40">
        <v>1</v>
      </c>
      <c r="H119" s="40">
        <v>1</v>
      </c>
      <c r="I119" s="40">
        <v>1</v>
      </c>
      <c r="J119" s="40">
        <v>1</v>
      </c>
      <c r="K119" s="40">
        <v>1</v>
      </c>
      <c r="L119" s="40">
        <v>1</v>
      </c>
      <c r="M119" s="40">
        <v>1</v>
      </c>
      <c r="N119" s="40">
        <v>1</v>
      </c>
      <c r="O119" s="40">
        <v>1</v>
      </c>
      <c r="Q119" s="40">
        <v>1</v>
      </c>
    </row>
    <row r="120" spans="1:17" ht="12.75" customHeight="1" outlineLevel="1" x14ac:dyDescent="0.2">
      <c r="A120" s="1"/>
      <c r="B120" s="1"/>
      <c r="C120" s="6" t="s">
        <v>77</v>
      </c>
      <c r="D120" s="40">
        <v>0</v>
      </c>
      <c r="E120" s="40">
        <v>0</v>
      </c>
      <c r="F120" s="40">
        <v>0</v>
      </c>
      <c r="G120" s="40">
        <v>0</v>
      </c>
      <c r="H120" s="40">
        <v>0</v>
      </c>
      <c r="I120" s="40">
        <v>0</v>
      </c>
      <c r="J120" s="40">
        <v>0</v>
      </c>
      <c r="K120" s="40">
        <v>0</v>
      </c>
      <c r="L120" s="40">
        <v>0</v>
      </c>
      <c r="M120" s="40">
        <v>0</v>
      </c>
      <c r="N120" s="40">
        <v>0</v>
      </c>
      <c r="O120" s="40">
        <v>0</v>
      </c>
      <c r="Q120" s="40">
        <v>0</v>
      </c>
    </row>
    <row r="121" spans="1:17" ht="12.75" customHeight="1" outlineLevel="1" x14ac:dyDescent="0.2">
      <c r="A121" s="1"/>
      <c r="B121" s="1"/>
      <c r="C121" s="6" t="s">
        <v>78</v>
      </c>
      <c r="D121" s="40">
        <v>0</v>
      </c>
      <c r="E121" s="40">
        <v>0</v>
      </c>
      <c r="F121" s="40">
        <v>0</v>
      </c>
      <c r="G121" s="40">
        <v>0</v>
      </c>
      <c r="H121" s="40">
        <v>0</v>
      </c>
      <c r="I121" s="40">
        <v>0</v>
      </c>
      <c r="J121" s="40">
        <v>0</v>
      </c>
      <c r="K121" s="40">
        <v>0</v>
      </c>
      <c r="L121" s="40">
        <v>0</v>
      </c>
      <c r="M121" s="40">
        <v>0</v>
      </c>
      <c r="N121" s="40">
        <v>0</v>
      </c>
      <c r="O121" s="40">
        <v>0</v>
      </c>
      <c r="Q121" s="40">
        <v>0</v>
      </c>
    </row>
    <row r="122" spans="1:17" x14ac:dyDescent="0.2">
      <c r="A122" s="32" t="s">
        <v>171</v>
      </c>
      <c r="B122" s="32" t="s">
        <v>172</v>
      </c>
      <c r="C122" s="33" t="s">
        <v>74</v>
      </c>
      <c r="D122" s="41">
        <v>1</v>
      </c>
      <c r="E122" s="41">
        <v>1</v>
      </c>
      <c r="F122" s="41">
        <v>1</v>
      </c>
      <c r="G122" s="41">
        <v>1</v>
      </c>
      <c r="H122" s="41">
        <v>1</v>
      </c>
      <c r="I122" s="41">
        <v>1</v>
      </c>
      <c r="J122" s="41">
        <v>1</v>
      </c>
      <c r="K122" s="41">
        <v>1</v>
      </c>
      <c r="L122" s="41">
        <v>0.88461538461538458</v>
      </c>
      <c r="M122" s="41">
        <v>1</v>
      </c>
      <c r="N122" s="41">
        <v>1</v>
      </c>
      <c r="O122" s="41">
        <v>1</v>
      </c>
      <c r="Q122" s="41">
        <v>0.98996655518394649</v>
      </c>
    </row>
    <row r="123" spans="1:17" ht="12.75" customHeight="1" outlineLevel="1" x14ac:dyDescent="0.2">
      <c r="A123" s="1"/>
      <c r="B123" s="1"/>
      <c r="C123" s="6" t="s">
        <v>75</v>
      </c>
      <c r="D123" s="39">
        <v>98</v>
      </c>
      <c r="E123" s="39">
        <v>90</v>
      </c>
      <c r="F123" s="39">
        <v>96</v>
      </c>
      <c r="G123" s="39">
        <v>104</v>
      </c>
      <c r="H123" s="39">
        <v>104</v>
      </c>
      <c r="I123" s="39">
        <v>104</v>
      </c>
      <c r="J123" s="39">
        <v>106</v>
      </c>
      <c r="K123" s="39">
        <v>106</v>
      </c>
      <c r="L123" s="39">
        <v>104</v>
      </c>
      <c r="M123" s="39">
        <v>92</v>
      </c>
      <c r="N123" s="39">
        <v>102</v>
      </c>
      <c r="O123" s="39">
        <v>90</v>
      </c>
      <c r="Q123" s="39">
        <v>1196</v>
      </c>
    </row>
    <row r="124" spans="1:17" ht="12.75" customHeight="1" outlineLevel="1" x14ac:dyDescent="0.2">
      <c r="A124" s="1"/>
      <c r="B124" s="1"/>
      <c r="C124" s="6" t="s">
        <v>76</v>
      </c>
      <c r="D124" s="40">
        <v>1</v>
      </c>
      <c r="E124" s="40">
        <v>1</v>
      </c>
      <c r="F124" s="40">
        <v>1</v>
      </c>
      <c r="G124" s="40">
        <v>1</v>
      </c>
      <c r="H124" s="40">
        <v>1</v>
      </c>
      <c r="I124" s="40">
        <v>1</v>
      </c>
      <c r="J124" s="40">
        <v>1</v>
      </c>
      <c r="K124" s="40">
        <v>1</v>
      </c>
      <c r="L124" s="40">
        <v>0.88461538461538458</v>
      </c>
      <c r="M124" s="40">
        <v>1</v>
      </c>
      <c r="N124" s="40">
        <v>1</v>
      </c>
      <c r="O124" s="40">
        <v>1</v>
      </c>
      <c r="Q124" s="40">
        <v>0.98996655518394649</v>
      </c>
    </row>
    <row r="125" spans="1:17" ht="12.75" customHeight="1" outlineLevel="1" x14ac:dyDescent="0.2">
      <c r="A125" s="1"/>
      <c r="B125" s="1"/>
      <c r="C125" s="6" t="s">
        <v>77</v>
      </c>
      <c r="D125" s="40">
        <v>0</v>
      </c>
      <c r="E125" s="40">
        <v>0</v>
      </c>
      <c r="F125" s="40">
        <v>0</v>
      </c>
      <c r="G125" s="40">
        <v>0</v>
      </c>
      <c r="H125" s="40">
        <v>0</v>
      </c>
      <c r="I125" s="40">
        <v>0</v>
      </c>
      <c r="J125" s="40">
        <v>0</v>
      </c>
      <c r="K125" s="40">
        <v>0</v>
      </c>
      <c r="L125" s="40">
        <v>0.11538461538461539</v>
      </c>
      <c r="M125" s="40">
        <v>0</v>
      </c>
      <c r="N125" s="40">
        <v>0</v>
      </c>
      <c r="O125" s="40">
        <v>0</v>
      </c>
      <c r="Q125" s="40">
        <v>1.0033444816053512E-2</v>
      </c>
    </row>
    <row r="126" spans="1:17" ht="12.75" customHeight="1" outlineLevel="1" x14ac:dyDescent="0.2">
      <c r="A126" s="1"/>
      <c r="B126" s="1"/>
      <c r="C126" s="6" t="s">
        <v>78</v>
      </c>
      <c r="D126" s="40">
        <v>0</v>
      </c>
      <c r="E126" s="40">
        <v>0</v>
      </c>
      <c r="F126" s="40">
        <v>0</v>
      </c>
      <c r="G126" s="40">
        <v>0</v>
      </c>
      <c r="H126" s="40">
        <v>0</v>
      </c>
      <c r="I126" s="40">
        <v>0</v>
      </c>
      <c r="J126" s="40">
        <v>0</v>
      </c>
      <c r="K126" s="40">
        <v>0</v>
      </c>
      <c r="L126" s="40">
        <v>0.11538461538461539</v>
      </c>
      <c r="M126" s="40">
        <v>0</v>
      </c>
      <c r="N126" s="40">
        <v>0</v>
      </c>
      <c r="O126" s="40">
        <v>0</v>
      </c>
      <c r="Q126" s="40">
        <v>1.0033444816053512E-2</v>
      </c>
    </row>
    <row r="127" spans="1:17" x14ac:dyDescent="0.2">
      <c r="A127" s="32" t="s">
        <v>173</v>
      </c>
      <c r="B127" s="32" t="s">
        <v>174</v>
      </c>
      <c r="C127" s="33" t="s">
        <v>74</v>
      </c>
      <c r="D127" s="41">
        <v>1</v>
      </c>
      <c r="E127" s="41">
        <v>1</v>
      </c>
      <c r="F127" s="41">
        <v>1</v>
      </c>
      <c r="G127" s="41">
        <v>1</v>
      </c>
      <c r="H127" s="41">
        <v>1</v>
      </c>
      <c r="I127" s="41">
        <v>1</v>
      </c>
      <c r="J127" s="41">
        <v>1</v>
      </c>
      <c r="K127" s="41">
        <v>1</v>
      </c>
      <c r="L127" s="41">
        <v>0.99408284023668636</v>
      </c>
      <c r="M127" s="41">
        <v>1</v>
      </c>
      <c r="N127" s="41">
        <v>1</v>
      </c>
      <c r="O127" s="41">
        <v>1</v>
      </c>
      <c r="Q127" s="41">
        <v>0.9994343891402715</v>
      </c>
    </row>
    <row r="128" spans="1:17" ht="12.75" customHeight="1" outlineLevel="1" x14ac:dyDescent="0.2">
      <c r="A128" s="1"/>
      <c r="B128" s="1"/>
      <c r="C128" s="6" t="s">
        <v>75</v>
      </c>
      <c r="D128" s="39">
        <v>123</v>
      </c>
      <c r="E128" s="39">
        <v>112</v>
      </c>
      <c r="F128" s="39">
        <v>121</v>
      </c>
      <c r="G128" s="39">
        <v>120</v>
      </c>
      <c r="H128" s="39">
        <v>148</v>
      </c>
      <c r="I128" s="39">
        <v>162</v>
      </c>
      <c r="J128" s="39">
        <v>178</v>
      </c>
      <c r="K128" s="39">
        <v>176</v>
      </c>
      <c r="L128" s="39">
        <v>169</v>
      </c>
      <c r="M128" s="39">
        <v>168</v>
      </c>
      <c r="N128" s="39">
        <v>146</v>
      </c>
      <c r="O128" s="39">
        <v>145</v>
      </c>
      <c r="Q128" s="39">
        <v>1768</v>
      </c>
    </row>
    <row r="129" spans="1:18" ht="12.75" customHeight="1" outlineLevel="1" x14ac:dyDescent="0.2">
      <c r="A129" s="1"/>
      <c r="B129" s="1"/>
      <c r="C129" s="6" t="s">
        <v>76</v>
      </c>
      <c r="D129" s="40">
        <v>1</v>
      </c>
      <c r="E129" s="40">
        <v>1</v>
      </c>
      <c r="F129" s="40">
        <v>1</v>
      </c>
      <c r="G129" s="40">
        <v>1</v>
      </c>
      <c r="H129" s="40">
        <v>1</v>
      </c>
      <c r="I129" s="40">
        <v>1</v>
      </c>
      <c r="J129" s="40">
        <v>1</v>
      </c>
      <c r="K129" s="40">
        <v>1</v>
      </c>
      <c r="L129" s="40">
        <v>0.99408284023668636</v>
      </c>
      <c r="M129" s="40">
        <v>1</v>
      </c>
      <c r="N129" s="40">
        <v>1</v>
      </c>
      <c r="O129" s="40">
        <v>1</v>
      </c>
      <c r="Q129" s="40">
        <v>0.9994343891402715</v>
      </c>
    </row>
    <row r="130" spans="1:18" ht="12.75" customHeight="1" outlineLevel="1" x14ac:dyDescent="0.2">
      <c r="A130" s="1"/>
      <c r="B130" s="1"/>
      <c r="C130" s="6" t="s">
        <v>77</v>
      </c>
      <c r="D130" s="40">
        <v>0</v>
      </c>
      <c r="E130" s="40">
        <v>0</v>
      </c>
      <c r="F130" s="40">
        <v>0</v>
      </c>
      <c r="G130" s="40">
        <v>0</v>
      </c>
      <c r="H130" s="40">
        <v>0</v>
      </c>
      <c r="I130" s="40">
        <v>0</v>
      </c>
      <c r="J130" s="40">
        <v>0</v>
      </c>
      <c r="K130" s="40">
        <v>0</v>
      </c>
      <c r="L130" s="40">
        <v>5.9171597633136093E-3</v>
      </c>
      <c r="M130" s="40">
        <v>0</v>
      </c>
      <c r="N130" s="40">
        <v>0</v>
      </c>
      <c r="O130" s="40">
        <v>0</v>
      </c>
      <c r="Q130" s="40">
        <v>5.6561085972850684E-4</v>
      </c>
    </row>
    <row r="131" spans="1:18" ht="12.75" customHeight="1" outlineLevel="1" x14ac:dyDescent="0.2">
      <c r="A131" s="1"/>
      <c r="B131" s="1"/>
      <c r="C131" s="6" t="s">
        <v>78</v>
      </c>
      <c r="D131" s="40">
        <v>0</v>
      </c>
      <c r="E131" s="40">
        <v>0</v>
      </c>
      <c r="F131" s="40">
        <v>0</v>
      </c>
      <c r="G131" s="40">
        <v>0</v>
      </c>
      <c r="H131" s="40">
        <v>0</v>
      </c>
      <c r="I131" s="40">
        <v>0</v>
      </c>
      <c r="J131" s="40">
        <v>0</v>
      </c>
      <c r="K131" s="40">
        <v>0</v>
      </c>
      <c r="L131" s="40">
        <v>5.9171597633136093E-3</v>
      </c>
      <c r="M131" s="40">
        <v>0</v>
      </c>
      <c r="N131" s="40">
        <v>0</v>
      </c>
      <c r="O131" s="40">
        <v>0</v>
      </c>
      <c r="Q131" s="40">
        <v>5.6561085972850684E-4</v>
      </c>
    </row>
    <row r="132" spans="1:18" x14ac:dyDescent="0.2">
      <c r="A132" s="32" t="s">
        <v>175</v>
      </c>
      <c r="B132" s="32" t="s">
        <v>176</v>
      </c>
      <c r="C132" s="33" t="s">
        <v>74</v>
      </c>
      <c r="D132" s="41">
        <v>1</v>
      </c>
      <c r="E132" s="41">
        <v>1</v>
      </c>
      <c r="F132" s="41">
        <v>1</v>
      </c>
      <c r="G132" s="41">
        <v>1</v>
      </c>
      <c r="H132" s="41">
        <v>0.967741935483871</v>
      </c>
      <c r="I132" s="41">
        <v>1</v>
      </c>
      <c r="J132" s="41">
        <v>1</v>
      </c>
      <c r="K132" s="41">
        <v>1</v>
      </c>
      <c r="L132" s="41">
        <v>1</v>
      </c>
      <c r="M132" s="41">
        <v>1</v>
      </c>
      <c r="N132" s="41">
        <v>1</v>
      </c>
      <c r="O132" s="41">
        <v>1</v>
      </c>
      <c r="Q132" s="41">
        <v>0.99724517906336085</v>
      </c>
    </row>
    <row r="133" spans="1:18" ht="12.75" customHeight="1" outlineLevel="1" x14ac:dyDescent="0.2">
      <c r="A133" s="1"/>
      <c r="B133" s="1"/>
      <c r="C133" s="6" t="s">
        <v>75</v>
      </c>
      <c r="D133" s="39">
        <v>62</v>
      </c>
      <c r="E133" s="39">
        <v>56</v>
      </c>
      <c r="F133" s="39">
        <v>60</v>
      </c>
      <c r="G133" s="39">
        <v>60</v>
      </c>
      <c r="H133" s="39">
        <v>62</v>
      </c>
      <c r="I133" s="39">
        <v>60</v>
      </c>
      <c r="J133" s="39">
        <v>62</v>
      </c>
      <c r="K133" s="39">
        <v>62</v>
      </c>
      <c r="L133" s="39">
        <v>60</v>
      </c>
      <c r="M133" s="39">
        <v>60</v>
      </c>
      <c r="N133" s="39">
        <v>60</v>
      </c>
      <c r="O133" s="39">
        <v>62</v>
      </c>
      <c r="Q133" s="39">
        <v>726</v>
      </c>
    </row>
    <row r="134" spans="1:18" ht="12.75" customHeight="1" outlineLevel="1" x14ac:dyDescent="0.2">
      <c r="A134" s="1"/>
      <c r="B134" s="1"/>
      <c r="C134" s="6" t="s">
        <v>76</v>
      </c>
      <c r="D134" s="40">
        <v>1</v>
      </c>
      <c r="E134" s="40">
        <v>1</v>
      </c>
      <c r="F134" s="40">
        <v>1</v>
      </c>
      <c r="G134" s="40">
        <v>1</v>
      </c>
      <c r="H134" s="40">
        <v>0.967741935483871</v>
      </c>
      <c r="I134" s="40">
        <v>1</v>
      </c>
      <c r="J134" s="40">
        <v>1</v>
      </c>
      <c r="K134" s="40">
        <v>1</v>
      </c>
      <c r="L134" s="40">
        <v>1</v>
      </c>
      <c r="M134" s="40">
        <v>1</v>
      </c>
      <c r="N134" s="40">
        <v>1</v>
      </c>
      <c r="O134" s="40">
        <v>1</v>
      </c>
      <c r="Q134" s="40">
        <v>0.99724517906336085</v>
      </c>
    </row>
    <row r="135" spans="1:18" ht="12.75" customHeight="1" outlineLevel="1" x14ac:dyDescent="0.2">
      <c r="A135" s="1"/>
      <c r="B135" s="1"/>
      <c r="C135" s="6" t="s">
        <v>77</v>
      </c>
      <c r="D135" s="40">
        <v>0</v>
      </c>
      <c r="E135" s="40">
        <v>0</v>
      </c>
      <c r="F135" s="40">
        <v>0</v>
      </c>
      <c r="G135" s="40">
        <v>0</v>
      </c>
      <c r="H135" s="40">
        <v>3.2258064516129031E-2</v>
      </c>
      <c r="I135" s="40">
        <v>0</v>
      </c>
      <c r="J135" s="40">
        <v>0</v>
      </c>
      <c r="K135" s="40">
        <v>0</v>
      </c>
      <c r="L135" s="40">
        <v>0</v>
      </c>
      <c r="M135" s="40">
        <v>0</v>
      </c>
      <c r="N135" s="40">
        <v>0</v>
      </c>
      <c r="O135" s="40">
        <v>0</v>
      </c>
      <c r="Q135" s="40">
        <v>2.7548209366391185E-3</v>
      </c>
    </row>
    <row r="136" spans="1:18" ht="12.75" customHeight="1" outlineLevel="1" x14ac:dyDescent="0.2">
      <c r="A136" s="1"/>
      <c r="B136" s="1"/>
      <c r="C136" s="6" t="s">
        <v>78</v>
      </c>
      <c r="D136" s="40">
        <v>0</v>
      </c>
      <c r="E136" s="40">
        <v>0</v>
      </c>
      <c r="F136" s="40">
        <v>0</v>
      </c>
      <c r="G136" s="40">
        <v>0</v>
      </c>
      <c r="H136" s="40">
        <v>3.2258064516129031E-2</v>
      </c>
      <c r="I136" s="40">
        <v>0</v>
      </c>
      <c r="J136" s="40">
        <v>0</v>
      </c>
      <c r="K136" s="40">
        <v>0</v>
      </c>
      <c r="L136" s="40">
        <v>0</v>
      </c>
      <c r="M136" s="40">
        <v>0</v>
      </c>
      <c r="N136" s="40">
        <v>0</v>
      </c>
      <c r="O136" s="40">
        <v>0</v>
      </c>
      <c r="Q136" s="40">
        <v>2.7548209366391185E-3</v>
      </c>
    </row>
    <row r="137" spans="1:18" ht="24" customHeight="1" x14ac:dyDescent="0.2">
      <c r="A137" s="63" t="s">
        <v>123</v>
      </c>
      <c r="B137" s="63"/>
      <c r="C137" s="27" t="s">
        <v>74</v>
      </c>
      <c r="D137" s="28">
        <f>AVERAGE(D142,D147,D152,D157,D162,D167,D172,D177,D182,D187)</f>
        <v>1</v>
      </c>
      <c r="E137" s="28">
        <f>AVERAGE(E142,E147,E152,E157,E162,E167,E172,E177,E182,E187)</f>
        <v>1</v>
      </c>
      <c r="F137" s="28">
        <f>AVERAGE(F142,F147,F152,F157,F162,F167,F172,F177,F182,F187)</f>
        <v>0.99523809523809526</v>
      </c>
      <c r="G137" s="28">
        <f>AVERAGE(G142,G147,G152,G157,G162,G167,G172,G177,G182,G187)</f>
        <v>0.99322033898305084</v>
      </c>
      <c r="H137" s="28">
        <f>AVERAGE(H142,H147,H152,H157,H162,H167,H172,H177,H182,H187)</f>
        <v>0.95555555555555549</v>
      </c>
      <c r="I137" s="28">
        <f>AVERAGE(I142,I147,I152,I157,I162,I167,I172,I177,I182,I187)</f>
        <v>0.99814814814814801</v>
      </c>
      <c r="J137" s="28">
        <f>AVERAGE(J142,J147,J152,J157,J162,J167,J172,J177,J182,J187)</f>
        <v>1</v>
      </c>
      <c r="K137" s="28">
        <f>AVERAGE(K142,K147,K152,K157,K162,K167,K172,K177,K182,K187)</f>
        <v>1</v>
      </c>
      <c r="L137" s="28">
        <f>AVERAGE(L142,L147,L152,L157,L162,L167,L172,L177,L182,L187)</f>
        <v>0.99487179487179489</v>
      </c>
      <c r="M137" s="28">
        <f>AVERAGE(M142,M147,M152,M157,M162,M167,M172,M177,M182,M187)</f>
        <v>0.99641483794489261</v>
      </c>
      <c r="N137" s="28">
        <f>AVERAGE(N142,N147,N152,N157,N162,N167,N172,N177,N182,N187)</f>
        <v>0.99316239316239319</v>
      </c>
      <c r="O137" s="28">
        <f>AVERAGE(O142,O147,O152,O157,O162,O167,O172,O177,O182,O187)</f>
        <v>0.99773242630385495</v>
      </c>
      <c r="P137" s="38"/>
      <c r="Q137" s="34">
        <f>AVERAGE(Q142,Q147,Q152,Q157,Q162,Q167,Q172,Q177,Q182,Q187)</f>
        <v>0.99217628274638403</v>
      </c>
    </row>
    <row r="138" spans="1:18" ht="12.75" customHeight="1" outlineLevel="1" x14ac:dyDescent="0.2">
      <c r="A138" s="1"/>
      <c r="B138" s="1"/>
      <c r="C138" s="6" t="s">
        <v>75</v>
      </c>
      <c r="D138" s="39">
        <f>D143+D148+D153+D158+D163+D168+D173+D178+D183+D188</f>
        <v>1003</v>
      </c>
      <c r="E138" s="39">
        <f>E143+E148+E153+E158+E163+E168+E173+E178+E183+E188</f>
        <v>883</v>
      </c>
      <c r="F138" s="39">
        <f>F143+F148+F153+F158+F163+F168+F173+F178+F183+F188</f>
        <v>967</v>
      </c>
      <c r="G138" s="39">
        <f>G143+G148+G153+G158+G163+G168+G173+G178+G183+G188</f>
        <v>988</v>
      </c>
      <c r="H138" s="39">
        <f>H143+H148+H153+H158+H163+H168+H173+H178+H183+H188</f>
        <v>1013</v>
      </c>
      <c r="I138" s="39">
        <f>I143+I148+I153+I158+I163+I168+I173+I178+I183+I188</f>
        <v>940</v>
      </c>
      <c r="J138" s="39">
        <f>J143+J148+J153+J158+J163+J168+J173+J178+J183+J188</f>
        <v>973</v>
      </c>
      <c r="K138" s="39">
        <f>K143+K148+K153+K158+K163+K168+K173+K178+K183+K188</f>
        <v>974</v>
      </c>
      <c r="L138" s="39">
        <f>L143+L148+L153+L158+L163+L168+L173+L178+L183+L188</f>
        <v>936</v>
      </c>
      <c r="M138" s="39">
        <f>M143+M148+M153+M158+M163+M168+M173+M178+M183+M188</f>
        <v>961</v>
      </c>
      <c r="N138" s="39">
        <f>N143+N148+N153+N158+N163+N168+N173+N178+N183+N188</f>
        <v>771</v>
      </c>
      <c r="O138" s="39">
        <f>O143+O148+O153+O158+O163+O168+O173+O178+O183+O188</f>
        <v>904</v>
      </c>
      <c r="Q138" s="39">
        <f>Q143+Q148+Q153+Q158+Q163+Q168+Q173+Q178+Q183+Q188</f>
        <v>11313</v>
      </c>
      <c r="R138" s="7"/>
    </row>
    <row r="139" spans="1:18" ht="12.75" customHeight="1" outlineLevel="1" x14ac:dyDescent="0.2">
      <c r="A139" s="1"/>
      <c r="B139" s="1"/>
      <c r="C139" s="6" t="s">
        <v>76</v>
      </c>
      <c r="D139" s="40">
        <f>AVERAGE(D144,D149,D154,D159,D164,D169,D174,D179,D184,D189)</f>
        <v>1</v>
      </c>
      <c r="E139" s="40">
        <f>AVERAGE(E144,E149,E154,E159,E164,E169,E174,E179,E184,E189)</f>
        <v>1</v>
      </c>
      <c r="F139" s="40">
        <f>AVERAGE(F144,F149,F154,F159,F164,F169,F174,F179,F184,F189)</f>
        <v>0.99523809523809526</v>
      </c>
      <c r="G139" s="40">
        <f>AVERAGE(G144,G149,G154,G159,G164,G169,G174,G179,G184,G189)</f>
        <v>0.99322033898305084</v>
      </c>
      <c r="H139" s="40">
        <f>AVERAGE(H144,H149,H154,H159,H164,H169,H174,H179,H184,H189)</f>
        <v>0.95555555555555549</v>
      </c>
      <c r="I139" s="40">
        <f>AVERAGE(I144,I149,I154,I159,I164,I169,I174,I179,I184,I189)</f>
        <v>0.99814814814814801</v>
      </c>
      <c r="J139" s="40">
        <f>AVERAGE(J144,J149,J154,J159,J164,J169,J174,J179,J184,J189)</f>
        <v>1</v>
      </c>
      <c r="K139" s="40">
        <f>AVERAGE(K144,K149,K154,K159,K164,K169,K174,K179,K184,K189)</f>
        <v>1</v>
      </c>
      <c r="L139" s="40">
        <f>AVERAGE(L144,L149,L154,L159,L164,L169,L174,L179,L184,L189)</f>
        <v>0.99487179487179489</v>
      </c>
      <c r="M139" s="40">
        <f>AVERAGE(M144,M149,M154,M159,M164,M169,M174,M179,M184,M189)</f>
        <v>0.99641483794489261</v>
      </c>
      <c r="N139" s="40">
        <f>AVERAGE(N144,N149,N154,N159,N164,N169,N174,N179,N184,N189)</f>
        <v>0.99316239316239319</v>
      </c>
      <c r="O139" s="40">
        <f>AVERAGE(O144,O149,O154,O159,O164,O169,O174,O179,O184,O189)</f>
        <v>0.99773242630385495</v>
      </c>
      <c r="Q139" s="40">
        <f>AVERAGE(Q144,Q149,Q154,Q159,Q164,Q169,Q174,Q179,Q184,Q189)</f>
        <v>0.99217628274638403</v>
      </c>
      <c r="R139" s="7"/>
    </row>
    <row r="140" spans="1:18" ht="12.75" customHeight="1" outlineLevel="1" x14ac:dyDescent="0.2">
      <c r="A140" s="1"/>
      <c r="B140" s="1"/>
      <c r="C140" s="6" t="s">
        <v>77</v>
      </c>
      <c r="D140" s="40">
        <f>AVERAGE(D145,D150,D155,D160,D165,D170,D175,D180,D185,D190)</f>
        <v>0</v>
      </c>
      <c r="E140" s="40">
        <f>AVERAGE(E145,E150,E155,E160,E165,E170,E175,E180,E185,E190)</f>
        <v>0</v>
      </c>
      <c r="F140" s="40">
        <f>AVERAGE(F145,F150,F155,F160,F165,F170,F175,F180,F185,F190)</f>
        <v>4.7619047619047615E-3</v>
      </c>
      <c r="G140" s="40">
        <f>AVERAGE(G145,G150,G155,G160,G165,G170,G175,G180,G185,G190)</f>
        <v>6.7796610169491523E-3</v>
      </c>
      <c r="H140" s="40">
        <f>AVERAGE(H145,H150,H155,H160,H165,H170,H175,H180,H185,H190)</f>
        <v>4.4444444444444439E-2</v>
      </c>
      <c r="I140" s="40">
        <f>AVERAGE(I145,I150,I155,I160,I165,I170,I175,I180,I185,I190)</f>
        <v>1.8518518518518519E-3</v>
      </c>
      <c r="J140" s="40">
        <f>AVERAGE(J145,J150,J155,J160,J165,J170,J175,J180,J185,J190)</f>
        <v>0</v>
      </c>
      <c r="K140" s="40">
        <f>AVERAGE(K145,K150,K155,K160,K165,K170,K175,K180,K185,K190)</f>
        <v>0</v>
      </c>
      <c r="L140" s="40">
        <f>AVERAGE(L145,L150,L155,L160,L165,L170,L175,L180,L185,L190)</f>
        <v>5.1282051282051282E-3</v>
      </c>
      <c r="M140" s="40">
        <f>AVERAGE(M145,M150,M155,M160,M165,M170,M175,M180,M185,M190)</f>
        <v>3.5851620551074106E-3</v>
      </c>
      <c r="N140" s="40">
        <f>AVERAGE(N145,N150,N155,N160,N165,N170,N175,N180,N185,N190)</f>
        <v>6.8376068376068376E-3</v>
      </c>
      <c r="O140" s="40">
        <f>AVERAGE(O145,O150,O155,O160,O165,O170,O175,O180,O185,O190)</f>
        <v>2.2675736961451243E-3</v>
      </c>
      <c r="Q140" s="40">
        <f>AVERAGE(Q145,Q150,Q155,Q160,Q165,Q170,Q175,Q180,Q185,Q190)</f>
        <v>7.8237172536158497E-3</v>
      </c>
      <c r="R140" s="7"/>
    </row>
    <row r="141" spans="1:18" ht="12.75" customHeight="1" outlineLevel="1" x14ac:dyDescent="0.2">
      <c r="A141" s="1"/>
      <c r="B141" s="1"/>
      <c r="C141" s="6" t="s">
        <v>78</v>
      </c>
      <c r="D141" s="40">
        <f>AVERAGE(D146,D151,D156,D161,D166,D171,D176,D181,D186,D191)</f>
        <v>0</v>
      </c>
      <c r="E141" s="40">
        <f>AVERAGE(E146,E151,E156,E161,E166,E171,E176,E181,E186,E191)</f>
        <v>0</v>
      </c>
      <c r="F141" s="40">
        <f>AVERAGE(F146,F151,F156,F161,F166,F171,F176,F181,F186,F191)</f>
        <v>4.7619047619047615E-3</v>
      </c>
      <c r="G141" s="40">
        <f>AVERAGE(G146,G151,G156,G161,G166,G171,G176,G181,G186,G191)</f>
        <v>6.7796610169491523E-3</v>
      </c>
      <c r="H141" s="40">
        <f>AVERAGE(H146,H151,H156,H161,H166,H171,H176,H181,H186,H191)</f>
        <v>4.4444444444444439E-2</v>
      </c>
      <c r="I141" s="40">
        <f>AVERAGE(I146,I151,I156,I161,I166,I171,I176,I181,I186,I191)</f>
        <v>1.8518518518518519E-3</v>
      </c>
      <c r="J141" s="40">
        <f>AVERAGE(J146,J151,J156,J161,J166,J171,J176,J181,J186,J191)</f>
        <v>0</v>
      </c>
      <c r="K141" s="40">
        <f>AVERAGE(K146,K151,K156,K161,K166,K171,K176,K181,K186,K191)</f>
        <v>0</v>
      </c>
      <c r="L141" s="40">
        <f>AVERAGE(L146,L151,L156,L161,L166,L171,L176,L181,L186,L191)</f>
        <v>5.1282051282051282E-3</v>
      </c>
      <c r="M141" s="40">
        <f>AVERAGE(M146,M151,M156,M161,M166,M171,M176,M181,M186,M191)</f>
        <v>3.5851620551074106E-3</v>
      </c>
      <c r="N141" s="40">
        <f>AVERAGE(N146,N151,N156,N161,N166,N171,N176,N181,N186,N191)</f>
        <v>6.8376068376068376E-3</v>
      </c>
      <c r="O141" s="40">
        <f>AVERAGE(O146,O151,O156,O161,O166,O171,O176,O181,O186,O191)</f>
        <v>2.2675736961451243E-3</v>
      </c>
      <c r="Q141" s="40">
        <f>AVERAGE(Q146,Q151,Q156,Q161,Q166,Q171,Q176,Q181,Q186,Q191)</f>
        <v>7.8237172536158497E-3</v>
      </c>
      <c r="R141" s="7"/>
    </row>
    <row r="142" spans="1:18" x14ac:dyDescent="0.2">
      <c r="A142" s="32" t="s">
        <v>177</v>
      </c>
      <c r="B142" s="32" t="s">
        <v>178</v>
      </c>
      <c r="C142" s="33" t="s">
        <v>74</v>
      </c>
      <c r="D142" s="41">
        <v>1</v>
      </c>
      <c r="E142" s="41">
        <v>1</v>
      </c>
      <c r="F142" s="41">
        <v>1</v>
      </c>
      <c r="G142" s="41">
        <v>1</v>
      </c>
      <c r="H142" s="41">
        <v>1</v>
      </c>
      <c r="I142" s="41">
        <v>1</v>
      </c>
      <c r="J142" s="41">
        <v>1</v>
      </c>
      <c r="K142" s="41">
        <v>1</v>
      </c>
      <c r="L142" s="41">
        <v>1</v>
      </c>
      <c r="M142" s="41">
        <v>1</v>
      </c>
      <c r="N142" s="41">
        <v>1</v>
      </c>
      <c r="O142" s="41">
        <v>1</v>
      </c>
      <c r="Q142" s="41">
        <v>1</v>
      </c>
    </row>
    <row r="143" spans="1:18" ht="12.75" customHeight="1" outlineLevel="1" x14ac:dyDescent="0.2">
      <c r="A143" s="1"/>
      <c r="B143" s="1"/>
      <c r="C143" s="6" t="s">
        <v>75</v>
      </c>
      <c r="D143" s="39">
        <v>186</v>
      </c>
      <c r="E143" s="39">
        <v>168</v>
      </c>
      <c r="F143" s="39">
        <v>180</v>
      </c>
      <c r="G143" s="39">
        <v>180</v>
      </c>
      <c r="H143" s="39">
        <v>187</v>
      </c>
      <c r="I143" s="39">
        <v>179</v>
      </c>
      <c r="J143" s="39">
        <v>185</v>
      </c>
      <c r="K143" s="39">
        <v>186</v>
      </c>
      <c r="L143" s="39">
        <v>177</v>
      </c>
      <c r="M143" s="39">
        <v>195</v>
      </c>
      <c r="N143" s="39">
        <v>122</v>
      </c>
      <c r="O143" s="39">
        <v>160</v>
      </c>
      <c r="Q143" s="39">
        <v>2105</v>
      </c>
    </row>
    <row r="144" spans="1:18" ht="12.75" customHeight="1" outlineLevel="1" x14ac:dyDescent="0.2">
      <c r="A144" s="1"/>
      <c r="B144" s="1"/>
      <c r="C144" s="6" t="s">
        <v>76</v>
      </c>
      <c r="D144" s="40">
        <v>1</v>
      </c>
      <c r="E144" s="40">
        <v>1</v>
      </c>
      <c r="F144" s="40">
        <v>1</v>
      </c>
      <c r="G144" s="40">
        <v>1</v>
      </c>
      <c r="H144" s="40">
        <v>1</v>
      </c>
      <c r="I144" s="40">
        <v>1</v>
      </c>
      <c r="J144" s="40">
        <v>1</v>
      </c>
      <c r="K144" s="40">
        <v>1</v>
      </c>
      <c r="L144" s="40">
        <v>1</v>
      </c>
      <c r="M144" s="40">
        <v>1</v>
      </c>
      <c r="N144" s="40">
        <v>1</v>
      </c>
      <c r="O144" s="40">
        <v>1</v>
      </c>
      <c r="Q144" s="40">
        <v>1</v>
      </c>
    </row>
    <row r="145" spans="1:17" ht="12.75" customHeight="1" outlineLevel="1" x14ac:dyDescent="0.2">
      <c r="A145" s="1"/>
      <c r="B145" s="1"/>
      <c r="C145" s="6" t="s">
        <v>77</v>
      </c>
      <c r="D145" s="40">
        <v>0</v>
      </c>
      <c r="E145" s="40">
        <v>0</v>
      </c>
      <c r="F145" s="40">
        <v>0</v>
      </c>
      <c r="G145" s="40">
        <v>0</v>
      </c>
      <c r="H145" s="40">
        <v>0</v>
      </c>
      <c r="I145" s="40">
        <v>0</v>
      </c>
      <c r="J145" s="40">
        <v>0</v>
      </c>
      <c r="K145" s="40">
        <v>0</v>
      </c>
      <c r="L145" s="40">
        <v>0</v>
      </c>
      <c r="M145" s="40">
        <v>0</v>
      </c>
      <c r="N145" s="40">
        <v>0</v>
      </c>
      <c r="O145" s="40">
        <v>0</v>
      </c>
      <c r="Q145" s="40">
        <v>0</v>
      </c>
    </row>
    <row r="146" spans="1:17" ht="12.75" customHeight="1" outlineLevel="1" x14ac:dyDescent="0.2">
      <c r="A146" s="1"/>
      <c r="B146" s="1"/>
      <c r="C146" s="6" t="s">
        <v>78</v>
      </c>
      <c r="D146" s="40">
        <v>0</v>
      </c>
      <c r="E146" s="40">
        <v>0</v>
      </c>
      <c r="F146" s="40">
        <v>0</v>
      </c>
      <c r="G146" s="40">
        <v>0</v>
      </c>
      <c r="H146" s="40">
        <v>0</v>
      </c>
      <c r="I146" s="40">
        <v>0</v>
      </c>
      <c r="J146" s="40">
        <v>0</v>
      </c>
      <c r="K146" s="40">
        <v>0</v>
      </c>
      <c r="L146" s="40">
        <v>0</v>
      </c>
      <c r="M146" s="40">
        <v>0</v>
      </c>
      <c r="N146" s="40">
        <v>0</v>
      </c>
      <c r="O146" s="40">
        <v>0</v>
      </c>
      <c r="Q146" s="40">
        <v>0</v>
      </c>
    </row>
    <row r="147" spans="1:17" x14ac:dyDescent="0.2">
      <c r="A147" s="32" t="s">
        <v>179</v>
      </c>
      <c r="B147" s="32" t="s">
        <v>180</v>
      </c>
      <c r="C147" s="33" t="s">
        <v>74</v>
      </c>
      <c r="D147" s="41">
        <v>1</v>
      </c>
      <c r="E147" s="41">
        <v>1</v>
      </c>
      <c r="F147" s="41">
        <v>1</v>
      </c>
      <c r="G147" s="41">
        <v>1</v>
      </c>
      <c r="H147" s="41">
        <v>1</v>
      </c>
      <c r="I147" s="41">
        <v>1</v>
      </c>
      <c r="J147" s="41">
        <v>1</v>
      </c>
      <c r="K147" s="41">
        <v>1</v>
      </c>
      <c r="L147" s="41">
        <v>1</v>
      </c>
      <c r="M147" s="41">
        <v>1</v>
      </c>
      <c r="N147" s="41">
        <v>1</v>
      </c>
      <c r="O147" s="41">
        <v>1</v>
      </c>
      <c r="Q147" s="41">
        <v>1</v>
      </c>
    </row>
    <row r="148" spans="1:17" ht="12.75" customHeight="1" outlineLevel="1" x14ac:dyDescent="0.2">
      <c r="A148" s="1"/>
      <c r="B148" s="1"/>
      <c r="C148" s="6" t="s">
        <v>75</v>
      </c>
      <c r="D148" s="39">
        <v>309</v>
      </c>
      <c r="E148" s="39">
        <v>281</v>
      </c>
      <c r="F148" s="39">
        <v>305</v>
      </c>
      <c r="G148" s="39">
        <v>301</v>
      </c>
      <c r="H148" s="39">
        <v>311</v>
      </c>
      <c r="I148" s="39">
        <v>299</v>
      </c>
      <c r="J148" s="39">
        <v>310</v>
      </c>
      <c r="K148" s="39">
        <v>306</v>
      </c>
      <c r="L148" s="39">
        <v>298</v>
      </c>
      <c r="M148" s="39">
        <v>314</v>
      </c>
      <c r="N148" s="39">
        <v>200</v>
      </c>
      <c r="O148" s="39">
        <v>295</v>
      </c>
      <c r="Q148" s="39">
        <v>3529</v>
      </c>
    </row>
    <row r="149" spans="1:17" ht="12.75" customHeight="1" outlineLevel="1" x14ac:dyDescent="0.2">
      <c r="A149" s="1"/>
      <c r="B149" s="1"/>
      <c r="C149" s="6" t="s">
        <v>76</v>
      </c>
      <c r="D149" s="40">
        <v>1</v>
      </c>
      <c r="E149" s="40">
        <v>1</v>
      </c>
      <c r="F149" s="40">
        <v>1</v>
      </c>
      <c r="G149" s="40">
        <v>1</v>
      </c>
      <c r="H149" s="40">
        <v>1</v>
      </c>
      <c r="I149" s="40">
        <v>1</v>
      </c>
      <c r="J149" s="40">
        <v>1</v>
      </c>
      <c r="K149" s="40">
        <v>1</v>
      </c>
      <c r="L149" s="40">
        <v>1</v>
      </c>
      <c r="M149" s="40">
        <v>1</v>
      </c>
      <c r="N149" s="40">
        <v>1</v>
      </c>
      <c r="O149" s="40">
        <v>1</v>
      </c>
      <c r="Q149" s="40">
        <v>1</v>
      </c>
    </row>
    <row r="150" spans="1:17" ht="12.75" customHeight="1" outlineLevel="1" x14ac:dyDescent="0.2">
      <c r="A150" s="1"/>
      <c r="B150" s="1"/>
      <c r="C150" s="6" t="s">
        <v>77</v>
      </c>
      <c r="D150" s="40">
        <v>0</v>
      </c>
      <c r="E150" s="40">
        <v>0</v>
      </c>
      <c r="F150" s="40">
        <v>0</v>
      </c>
      <c r="G150" s="40">
        <v>0</v>
      </c>
      <c r="H150" s="40">
        <v>0</v>
      </c>
      <c r="I150" s="40">
        <v>0</v>
      </c>
      <c r="J150" s="40">
        <v>0</v>
      </c>
      <c r="K150" s="40">
        <v>0</v>
      </c>
      <c r="L150" s="40">
        <v>0</v>
      </c>
      <c r="M150" s="40">
        <v>0</v>
      </c>
      <c r="N150" s="40">
        <v>0</v>
      </c>
      <c r="O150" s="40">
        <v>0</v>
      </c>
      <c r="Q150" s="40">
        <v>0</v>
      </c>
    </row>
    <row r="151" spans="1:17" ht="12.75" customHeight="1" outlineLevel="1" x14ac:dyDescent="0.2">
      <c r="A151" s="1"/>
      <c r="B151" s="1"/>
      <c r="C151" s="6" t="s">
        <v>78</v>
      </c>
      <c r="D151" s="40">
        <v>0</v>
      </c>
      <c r="E151" s="40">
        <v>0</v>
      </c>
      <c r="F151" s="40">
        <v>0</v>
      </c>
      <c r="G151" s="40">
        <v>0</v>
      </c>
      <c r="H151" s="40">
        <v>0</v>
      </c>
      <c r="I151" s="40">
        <v>0</v>
      </c>
      <c r="J151" s="40">
        <v>0</v>
      </c>
      <c r="K151" s="40">
        <v>0</v>
      </c>
      <c r="L151" s="40">
        <v>0</v>
      </c>
      <c r="M151" s="40">
        <v>0</v>
      </c>
      <c r="N151" s="40">
        <v>0</v>
      </c>
      <c r="O151" s="40">
        <v>0</v>
      </c>
      <c r="Q151" s="40">
        <v>0</v>
      </c>
    </row>
    <row r="152" spans="1:17" x14ac:dyDescent="0.2">
      <c r="A152" s="32" t="s">
        <v>181</v>
      </c>
      <c r="B152" s="32" t="s">
        <v>182</v>
      </c>
      <c r="C152" s="33" t="s">
        <v>74</v>
      </c>
      <c r="D152" s="41">
        <v>1</v>
      </c>
      <c r="E152" s="41">
        <v>1</v>
      </c>
      <c r="F152" s="41">
        <v>1</v>
      </c>
      <c r="G152" s="41">
        <v>1</v>
      </c>
      <c r="H152" s="41">
        <v>1</v>
      </c>
      <c r="I152" s="41" t="s">
        <v>204</v>
      </c>
      <c r="J152" s="41" t="s">
        <v>204</v>
      </c>
      <c r="K152" s="41" t="s">
        <v>204</v>
      </c>
      <c r="L152" s="41" t="s">
        <v>204</v>
      </c>
      <c r="M152" s="41" t="s">
        <v>204</v>
      </c>
      <c r="N152" s="41" t="s">
        <v>204</v>
      </c>
      <c r="O152" s="41" t="s">
        <v>204</v>
      </c>
      <c r="Q152" s="41">
        <v>1</v>
      </c>
    </row>
    <row r="153" spans="1:17" ht="12.75" customHeight="1" outlineLevel="1" x14ac:dyDescent="0.2">
      <c r="A153" s="1"/>
      <c r="B153" s="1"/>
      <c r="C153" s="6" t="s">
        <v>75</v>
      </c>
      <c r="D153" s="39">
        <v>51</v>
      </c>
      <c r="E153" s="39">
        <v>47</v>
      </c>
      <c r="F153" s="39">
        <v>52</v>
      </c>
      <c r="G153" s="39">
        <v>50</v>
      </c>
      <c r="H153" s="39">
        <v>22</v>
      </c>
      <c r="I153" s="39">
        <v>0</v>
      </c>
      <c r="J153" s="39">
        <v>0</v>
      </c>
      <c r="K153" s="39">
        <v>0</v>
      </c>
      <c r="L153" s="39">
        <v>0</v>
      </c>
      <c r="M153" s="39">
        <v>0</v>
      </c>
      <c r="N153" s="39">
        <v>0</v>
      </c>
      <c r="O153" s="39">
        <v>0</v>
      </c>
      <c r="Q153" s="39">
        <v>222</v>
      </c>
    </row>
    <row r="154" spans="1:17" ht="12.75" customHeight="1" outlineLevel="1" x14ac:dyDescent="0.2">
      <c r="A154" s="1"/>
      <c r="B154" s="1"/>
      <c r="C154" s="6" t="s">
        <v>76</v>
      </c>
      <c r="D154" s="40">
        <v>1</v>
      </c>
      <c r="E154" s="40">
        <v>1</v>
      </c>
      <c r="F154" s="40">
        <v>1</v>
      </c>
      <c r="G154" s="40">
        <v>1</v>
      </c>
      <c r="H154" s="40">
        <v>1</v>
      </c>
      <c r="I154" s="40" t="s">
        <v>204</v>
      </c>
      <c r="J154" s="40" t="s">
        <v>204</v>
      </c>
      <c r="K154" s="40" t="s">
        <v>204</v>
      </c>
      <c r="L154" s="40" t="s">
        <v>204</v>
      </c>
      <c r="M154" s="40" t="s">
        <v>204</v>
      </c>
      <c r="N154" s="40" t="s">
        <v>204</v>
      </c>
      <c r="O154" s="40" t="s">
        <v>204</v>
      </c>
      <c r="Q154" s="40">
        <v>1</v>
      </c>
    </row>
    <row r="155" spans="1:17" ht="12.75" customHeight="1" outlineLevel="1" x14ac:dyDescent="0.2">
      <c r="A155" s="1"/>
      <c r="B155" s="1"/>
      <c r="C155" s="6" t="s">
        <v>77</v>
      </c>
      <c r="D155" s="40">
        <v>0</v>
      </c>
      <c r="E155" s="40">
        <v>0</v>
      </c>
      <c r="F155" s="40">
        <v>0</v>
      </c>
      <c r="G155" s="40">
        <v>0</v>
      </c>
      <c r="H155" s="40">
        <v>0</v>
      </c>
      <c r="I155" s="40" t="s">
        <v>204</v>
      </c>
      <c r="J155" s="40" t="s">
        <v>204</v>
      </c>
      <c r="K155" s="40" t="s">
        <v>204</v>
      </c>
      <c r="L155" s="40" t="s">
        <v>204</v>
      </c>
      <c r="M155" s="40" t="s">
        <v>204</v>
      </c>
      <c r="N155" s="40" t="s">
        <v>204</v>
      </c>
      <c r="O155" s="40" t="s">
        <v>204</v>
      </c>
      <c r="Q155" s="40">
        <v>0</v>
      </c>
    </row>
    <row r="156" spans="1:17" ht="12.75" customHeight="1" outlineLevel="1" x14ac:dyDescent="0.2">
      <c r="A156" s="1"/>
      <c r="B156" s="1"/>
      <c r="C156" s="6" t="s">
        <v>78</v>
      </c>
      <c r="D156" s="40">
        <v>0</v>
      </c>
      <c r="E156" s="40">
        <v>0</v>
      </c>
      <c r="F156" s="40">
        <v>0</v>
      </c>
      <c r="G156" s="40">
        <v>0</v>
      </c>
      <c r="H156" s="40">
        <v>0</v>
      </c>
      <c r="I156" s="40" t="s">
        <v>204</v>
      </c>
      <c r="J156" s="40" t="s">
        <v>204</v>
      </c>
      <c r="K156" s="40" t="s">
        <v>204</v>
      </c>
      <c r="L156" s="40" t="s">
        <v>204</v>
      </c>
      <c r="M156" s="40" t="s">
        <v>204</v>
      </c>
      <c r="N156" s="40" t="s">
        <v>204</v>
      </c>
      <c r="O156" s="40" t="s">
        <v>204</v>
      </c>
      <c r="Q156" s="40">
        <v>0</v>
      </c>
    </row>
    <row r="157" spans="1:17" x14ac:dyDescent="0.2">
      <c r="A157" s="32" t="s">
        <v>183</v>
      </c>
      <c r="B157" s="32" t="s">
        <v>184</v>
      </c>
      <c r="C157" s="33" t="s">
        <v>74</v>
      </c>
      <c r="D157" s="41">
        <v>1</v>
      </c>
      <c r="E157" s="41">
        <v>1</v>
      </c>
      <c r="F157" s="41">
        <v>1</v>
      </c>
      <c r="G157" s="41">
        <v>1</v>
      </c>
      <c r="H157" s="41">
        <v>1</v>
      </c>
      <c r="I157" s="41">
        <v>1</v>
      </c>
      <c r="J157" s="41">
        <v>1</v>
      </c>
      <c r="K157" s="41">
        <v>1</v>
      </c>
      <c r="L157" s="41">
        <v>1</v>
      </c>
      <c r="M157" s="41">
        <v>1</v>
      </c>
      <c r="N157" s="41">
        <v>1</v>
      </c>
      <c r="O157" s="41">
        <v>1</v>
      </c>
      <c r="Q157" s="41">
        <v>1</v>
      </c>
    </row>
    <row r="158" spans="1:17" ht="12.75" customHeight="1" outlineLevel="1" x14ac:dyDescent="0.2">
      <c r="A158" s="1"/>
      <c r="B158" s="1"/>
      <c r="C158" s="6" t="s">
        <v>75</v>
      </c>
      <c r="D158" s="39">
        <v>62</v>
      </c>
      <c r="E158" s="39">
        <v>60</v>
      </c>
      <c r="F158" s="39">
        <v>62</v>
      </c>
      <c r="G158" s="39">
        <v>66</v>
      </c>
      <c r="H158" s="39">
        <v>64</v>
      </c>
      <c r="I158" s="39">
        <v>68</v>
      </c>
      <c r="J158" s="39">
        <v>70</v>
      </c>
      <c r="K158" s="39">
        <v>62</v>
      </c>
      <c r="L158" s="39">
        <v>61</v>
      </c>
      <c r="M158" s="39">
        <v>61</v>
      </c>
      <c r="N158" s="39">
        <v>61</v>
      </c>
      <c r="O158" s="39">
        <v>64</v>
      </c>
      <c r="Q158" s="39">
        <v>761</v>
      </c>
    </row>
    <row r="159" spans="1:17" ht="12.75" customHeight="1" outlineLevel="1" x14ac:dyDescent="0.2">
      <c r="A159" s="1"/>
      <c r="B159" s="1"/>
      <c r="C159" s="6" t="s">
        <v>76</v>
      </c>
      <c r="D159" s="40">
        <v>1</v>
      </c>
      <c r="E159" s="40">
        <v>1</v>
      </c>
      <c r="F159" s="40">
        <v>1</v>
      </c>
      <c r="G159" s="40">
        <v>1</v>
      </c>
      <c r="H159" s="40">
        <v>1</v>
      </c>
      <c r="I159" s="40">
        <v>1</v>
      </c>
      <c r="J159" s="40">
        <v>1</v>
      </c>
      <c r="K159" s="40">
        <v>1</v>
      </c>
      <c r="L159" s="40">
        <v>1</v>
      </c>
      <c r="M159" s="40">
        <v>1</v>
      </c>
      <c r="N159" s="40">
        <v>1</v>
      </c>
      <c r="O159" s="40">
        <v>1</v>
      </c>
      <c r="Q159" s="40">
        <v>1</v>
      </c>
    </row>
    <row r="160" spans="1:17" ht="12.75" customHeight="1" outlineLevel="1" x14ac:dyDescent="0.2">
      <c r="A160" s="1"/>
      <c r="B160" s="1"/>
      <c r="C160" s="6" t="s">
        <v>77</v>
      </c>
      <c r="D160" s="40">
        <v>0</v>
      </c>
      <c r="E160" s="40">
        <v>0</v>
      </c>
      <c r="F160" s="40">
        <v>0</v>
      </c>
      <c r="G160" s="40">
        <v>0</v>
      </c>
      <c r="H160" s="40">
        <v>0</v>
      </c>
      <c r="I160" s="40">
        <v>0</v>
      </c>
      <c r="J160" s="40">
        <v>0</v>
      </c>
      <c r="K160" s="40">
        <v>0</v>
      </c>
      <c r="L160" s="40">
        <v>0</v>
      </c>
      <c r="M160" s="40">
        <v>0</v>
      </c>
      <c r="N160" s="40">
        <v>0</v>
      </c>
      <c r="O160" s="40">
        <v>0</v>
      </c>
      <c r="Q160" s="40">
        <v>0</v>
      </c>
    </row>
    <row r="161" spans="1:17" ht="12.75" customHeight="1" outlineLevel="1" x14ac:dyDescent="0.2">
      <c r="A161" s="1"/>
      <c r="B161" s="1"/>
      <c r="C161" s="6" t="s">
        <v>78</v>
      </c>
      <c r="D161" s="40">
        <v>0</v>
      </c>
      <c r="E161" s="40">
        <v>0</v>
      </c>
      <c r="F161" s="40">
        <v>0</v>
      </c>
      <c r="G161" s="40">
        <v>0</v>
      </c>
      <c r="H161" s="40">
        <v>0</v>
      </c>
      <c r="I161" s="40">
        <v>0</v>
      </c>
      <c r="J161" s="40">
        <v>0</v>
      </c>
      <c r="K161" s="40">
        <v>0</v>
      </c>
      <c r="L161" s="40">
        <v>0</v>
      </c>
      <c r="M161" s="40">
        <v>0</v>
      </c>
      <c r="N161" s="40">
        <v>0</v>
      </c>
      <c r="O161" s="40">
        <v>0</v>
      </c>
      <c r="Q161" s="40">
        <v>0</v>
      </c>
    </row>
    <row r="162" spans="1:17" x14ac:dyDescent="0.2">
      <c r="A162" s="32" t="s">
        <v>185</v>
      </c>
      <c r="B162" s="32" t="s">
        <v>186</v>
      </c>
      <c r="C162" s="33" t="s">
        <v>74</v>
      </c>
      <c r="D162" s="41">
        <v>1</v>
      </c>
      <c r="E162" s="41">
        <v>1</v>
      </c>
      <c r="F162" s="41">
        <v>1</v>
      </c>
      <c r="G162" s="41">
        <v>1</v>
      </c>
      <c r="H162" s="41">
        <v>1</v>
      </c>
      <c r="I162" s="41">
        <v>1</v>
      </c>
      <c r="J162" s="41">
        <v>1</v>
      </c>
      <c r="K162" s="41">
        <v>1</v>
      </c>
      <c r="L162" s="41">
        <v>1</v>
      </c>
      <c r="M162" s="41">
        <v>0.98360655737704916</v>
      </c>
      <c r="N162" s="41">
        <v>1</v>
      </c>
      <c r="O162" s="41">
        <v>1</v>
      </c>
      <c r="Q162" s="41">
        <v>0.99863201094391241</v>
      </c>
    </row>
    <row r="163" spans="1:17" ht="12.75" customHeight="1" outlineLevel="1" x14ac:dyDescent="0.2">
      <c r="A163" s="1"/>
      <c r="B163" s="1"/>
      <c r="C163" s="6" t="s">
        <v>75</v>
      </c>
      <c r="D163" s="39">
        <v>62</v>
      </c>
      <c r="E163" s="39">
        <v>57</v>
      </c>
      <c r="F163" s="39">
        <v>62</v>
      </c>
      <c r="G163" s="39">
        <v>60</v>
      </c>
      <c r="H163" s="39">
        <v>62</v>
      </c>
      <c r="I163" s="39">
        <v>59</v>
      </c>
      <c r="J163" s="39">
        <v>62</v>
      </c>
      <c r="K163" s="39">
        <v>62</v>
      </c>
      <c r="L163" s="39">
        <v>62</v>
      </c>
      <c r="M163" s="39">
        <v>61</v>
      </c>
      <c r="N163" s="39">
        <v>60</v>
      </c>
      <c r="O163" s="39">
        <v>62</v>
      </c>
      <c r="Q163" s="39">
        <v>731</v>
      </c>
    </row>
    <row r="164" spans="1:17" ht="12.75" customHeight="1" outlineLevel="1" x14ac:dyDescent="0.2">
      <c r="A164" s="1"/>
      <c r="B164" s="1"/>
      <c r="C164" s="6" t="s">
        <v>76</v>
      </c>
      <c r="D164" s="40">
        <v>1</v>
      </c>
      <c r="E164" s="40">
        <v>1</v>
      </c>
      <c r="F164" s="40">
        <v>1</v>
      </c>
      <c r="G164" s="40">
        <v>1</v>
      </c>
      <c r="H164" s="40">
        <v>1</v>
      </c>
      <c r="I164" s="40">
        <v>1</v>
      </c>
      <c r="J164" s="40">
        <v>1</v>
      </c>
      <c r="K164" s="40">
        <v>1</v>
      </c>
      <c r="L164" s="40">
        <v>1</v>
      </c>
      <c r="M164" s="40">
        <v>0.98360655737704916</v>
      </c>
      <c r="N164" s="40">
        <v>1</v>
      </c>
      <c r="O164" s="40">
        <v>1</v>
      </c>
      <c r="Q164" s="40">
        <v>0.99863201094391241</v>
      </c>
    </row>
    <row r="165" spans="1:17" ht="12.75" customHeight="1" outlineLevel="1" x14ac:dyDescent="0.2">
      <c r="A165" s="1"/>
      <c r="B165" s="1"/>
      <c r="C165" s="6" t="s">
        <v>77</v>
      </c>
      <c r="D165" s="40">
        <v>0</v>
      </c>
      <c r="E165" s="40">
        <v>0</v>
      </c>
      <c r="F165" s="40">
        <v>0</v>
      </c>
      <c r="G165" s="40">
        <v>0</v>
      </c>
      <c r="H165" s="40">
        <v>0</v>
      </c>
      <c r="I165" s="40">
        <v>0</v>
      </c>
      <c r="J165" s="40">
        <v>0</v>
      </c>
      <c r="K165" s="40">
        <v>0</v>
      </c>
      <c r="L165" s="40">
        <v>0</v>
      </c>
      <c r="M165" s="40">
        <v>1.6393442622950821E-2</v>
      </c>
      <c r="N165" s="40">
        <v>0</v>
      </c>
      <c r="O165" s="40">
        <v>0</v>
      </c>
      <c r="Q165" s="40">
        <v>1.3679890560875513E-3</v>
      </c>
    </row>
    <row r="166" spans="1:17" ht="12.75" customHeight="1" outlineLevel="1" x14ac:dyDescent="0.2">
      <c r="A166" s="1"/>
      <c r="B166" s="1"/>
      <c r="C166" s="6" t="s">
        <v>78</v>
      </c>
      <c r="D166" s="40">
        <v>0</v>
      </c>
      <c r="E166" s="40">
        <v>0</v>
      </c>
      <c r="F166" s="40">
        <v>0</v>
      </c>
      <c r="G166" s="40">
        <v>0</v>
      </c>
      <c r="H166" s="40">
        <v>0</v>
      </c>
      <c r="I166" s="40">
        <v>0</v>
      </c>
      <c r="J166" s="40">
        <v>0</v>
      </c>
      <c r="K166" s="40">
        <v>0</v>
      </c>
      <c r="L166" s="40">
        <v>0</v>
      </c>
      <c r="M166" s="40">
        <v>1.6393442622950821E-2</v>
      </c>
      <c r="N166" s="40">
        <v>0</v>
      </c>
      <c r="O166" s="40">
        <v>0</v>
      </c>
      <c r="Q166" s="40">
        <v>1.3679890560875513E-3</v>
      </c>
    </row>
    <row r="167" spans="1:17" x14ac:dyDescent="0.2">
      <c r="A167" s="32" t="s">
        <v>187</v>
      </c>
      <c r="B167" s="32" t="s">
        <v>188</v>
      </c>
      <c r="C167" s="33" t="s">
        <v>74</v>
      </c>
      <c r="D167" s="41">
        <v>1</v>
      </c>
      <c r="E167" s="41">
        <v>1</v>
      </c>
      <c r="F167" s="41">
        <v>1</v>
      </c>
      <c r="G167" s="41">
        <v>1</v>
      </c>
      <c r="H167" s="41">
        <v>1</v>
      </c>
      <c r="I167" s="41">
        <v>1</v>
      </c>
      <c r="J167" s="41">
        <v>1</v>
      </c>
      <c r="K167" s="41">
        <v>1</v>
      </c>
      <c r="L167" s="41">
        <v>1</v>
      </c>
      <c r="M167" s="41">
        <v>1</v>
      </c>
      <c r="N167" s="41">
        <v>1</v>
      </c>
      <c r="O167" s="41">
        <v>1</v>
      </c>
      <c r="Q167" s="41">
        <v>1</v>
      </c>
    </row>
    <row r="168" spans="1:17" ht="12.75" customHeight="1" outlineLevel="1" x14ac:dyDescent="0.2">
      <c r="A168" s="1"/>
      <c r="B168" s="1"/>
      <c r="C168" s="6" t="s">
        <v>75</v>
      </c>
      <c r="D168" s="39">
        <v>36</v>
      </c>
      <c r="E168" s="39">
        <v>34</v>
      </c>
      <c r="F168" s="39">
        <v>35</v>
      </c>
      <c r="G168" s="39">
        <v>34</v>
      </c>
      <c r="H168" s="39">
        <v>36</v>
      </c>
      <c r="I168" s="39">
        <v>34</v>
      </c>
      <c r="J168" s="39">
        <v>36</v>
      </c>
      <c r="K168" s="39">
        <v>32</v>
      </c>
      <c r="L168" s="39">
        <v>26</v>
      </c>
      <c r="M168" s="39">
        <v>26</v>
      </c>
      <c r="N168" s="39">
        <v>26</v>
      </c>
      <c r="O168" s="39">
        <v>26</v>
      </c>
      <c r="Q168" s="39">
        <v>381</v>
      </c>
    </row>
    <row r="169" spans="1:17" ht="12.75" customHeight="1" outlineLevel="1" x14ac:dyDescent="0.2">
      <c r="A169" s="1"/>
      <c r="B169" s="1"/>
      <c r="C169" s="6" t="s">
        <v>76</v>
      </c>
      <c r="D169" s="40">
        <v>1</v>
      </c>
      <c r="E169" s="40">
        <v>1</v>
      </c>
      <c r="F169" s="40">
        <v>1</v>
      </c>
      <c r="G169" s="40">
        <v>1</v>
      </c>
      <c r="H169" s="40">
        <v>1</v>
      </c>
      <c r="I169" s="40">
        <v>1</v>
      </c>
      <c r="J169" s="40">
        <v>1</v>
      </c>
      <c r="K169" s="40">
        <v>1</v>
      </c>
      <c r="L169" s="40">
        <v>1</v>
      </c>
      <c r="M169" s="40">
        <v>1</v>
      </c>
      <c r="N169" s="40">
        <v>1</v>
      </c>
      <c r="O169" s="40">
        <v>1</v>
      </c>
      <c r="Q169" s="40">
        <v>1</v>
      </c>
    </row>
    <row r="170" spans="1:17" ht="12.75" customHeight="1" outlineLevel="1" x14ac:dyDescent="0.2">
      <c r="A170" s="1"/>
      <c r="B170" s="1"/>
      <c r="C170" s="6" t="s">
        <v>77</v>
      </c>
      <c r="D170" s="40">
        <v>0</v>
      </c>
      <c r="E170" s="40">
        <v>0</v>
      </c>
      <c r="F170" s="40">
        <v>0</v>
      </c>
      <c r="G170" s="40">
        <v>0</v>
      </c>
      <c r="H170" s="40">
        <v>0</v>
      </c>
      <c r="I170" s="40">
        <v>0</v>
      </c>
      <c r="J170" s="40">
        <v>0</v>
      </c>
      <c r="K170" s="40">
        <v>0</v>
      </c>
      <c r="L170" s="40">
        <v>0</v>
      </c>
      <c r="M170" s="40">
        <v>0</v>
      </c>
      <c r="N170" s="40">
        <v>0</v>
      </c>
      <c r="O170" s="40">
        <v>0</v>
      </c>
      <c r="Q170" s="40">
        <v>0</v>
      </c>
    </row>
    <row r="171" spans="1:17" ht="12.75" customHeight="1" outlineLevel="1" x14ac:dyDescent="0.2">
      <c r="A171" s="1"/>
      <c r="B171" s="1"/>
      <c r="C171" s="6" t="s">
        <v>78</v>
      </c>
      <c r="D171" s="40">
        <v>0</v>
      </c>
      <c r="E171" s="40">
        <v>0</v>
      </c>
      <c r="F171" s="40">
        <v>0</v>
      </c>
      <c r="G171" s="40">
        <v>0</v>
      </c>
      <c r="H171" s="40">
        <v>0</v>
      </c>
      <c r="I171" s="40">
        <v>0</v>
      </c>
      <c r="J171" s="40">
        <v>0</v>
      </c>
      <c r="K171" s="40">
        <v>0</v>
      </c>
      <c r="L171" s="40">
        <v>0</v>
      </c>
      <c r="M171" s="40">
        <v>0</v>
      </c>
      <c r="N171" s="40">
        <v>0</v>
      </c>
      <c r="O171" s="40">
        <v>0</v>
      </c>
      <c r="Q171" s="40">
        <v>0</v>
      </c>
    </row>
    <row r="172" spans="1:17" x14ac:dyDescent="0.2">
      <c r="A172" s="32" t="s">
        <v>189</v>
      </c>
      <c r="B172" s="32" t="s">
        <v>190</v>
      </c>
      <c r="C172" s="33" t="s">
        <v>74</v>
      </c>
      <c r="D172" s="41">
        <v>1</v>
      </c>
      <c r="E172" s="41">
        <v>1</v>
      </c>
      <c r="F172" s="41">
        <v>1</v>
      </c>
      <c r="G172" s="41">
        <v>1</v>
      </c>
      <c r="H172" s="41">
        <v>1</v>
      </c>
      <c r="I172" s="41">
        <v>1</v>
      </c>
      <c r="J172" s="41">
        <v>1</v>
      </c>
      <c r="K172" s="41">
        <v>1</v>
      </c>
      <c r="L172" s="41">
        <v>1</v>
      </c>
      <c r="M172" s="41">
        <v>1</v>
      </c>
      <c r="N172" s="41">
        <v>1</v>
      </c>
      <c r="O172" s="41">
        <v>1</v>
      </c>
      <c r="Q172" s="41">
        <v>1</v>
      </c>
    </row>
    <row r="173" spans="1:17" ht="12.75" customHeight="1" outlineLevel="1" x14ac:dyDescent="0.2">
      <c r="A173" s="1"/>
      <c r="B173" s="1"/>
      <c r="C173" s="6" t="s">
        <v>75</v>
      </c>
      <c r="D173" s="39">
        <v>124</v>
      </c>
      <c r="E173" s="39">
        <v>112</v>
      </c>
      <c r="F173" s="39">
        <v>124</v>
      </c>
      <c r="G173" s="39">
        <v>119</v>
      </c>
      <c r="H173" s="39">
        <v>124</v>
      </c>
      <c r="I173" s="39">
        <v>120</v>
      </c>
      <c r="J173" s="39">
        <v>122</v>
      </c>
      <c r="K173" s="39">
        <v>124</v>
      </c>
      <c r="L173" s="39">
        <v>119</v>
      </c>
      <c r="M173" s="39">
        <v>119</v>
      </c>
      <c r="N173" s="39">
        <v>119</v>
      </c>
      <c r="O173" s="39">
        <v>126</v>
      </c>
      <c r="Q173" s="39">
        <v>1452</v>
      </c>
    </row>
    <row r="174" spans="1:17" ht="12.75" customHeight="1" outlineLevel="1" x14ac:dyDescent="0.2">
      <c r="A174" s="1"/>
      <c r="B174" s="1"/>
      <c r="C174" s="6" t="s">
        <v>76</v>
      </c>
      <c r="D174" s="40">
        <v>1</v>
      </c>
      <c r="E174" s="40">
        <v>1</v>
      </c>
      <c r="F174" s="40">
        <v>1</v>
      </c>
      <c r="G174" s="40">
        <v>1</v>
      </c>
      <c r="H174" s="40">
        <v>1</v>
      </c>
      <c r="I174" s="40">
        <v>1</v>
      </c>
      <c r="J174" s="40">
        <v>1</v>
      </c>
      <c r="K174" s="40">
        <v>1</v>
      </c>
      <c r="L174" s="40">
        <v>1</v>
      </c>
      <c r="M174" s="40">
        <v>1</v>
      </c>
      <c r="N174" s="40">
        <v>1</v>
      </c>
      <c r="O174" s="40">
        <v>1</v>
      </c>
      <c r="Q174" s="40">
        <v>1</v>
      </c>
    </row>
    <row r="175" spans="1:17" ht="12.75" customHeight="1" outlineLevel="1" x14ac:dyDescent="0.2">
      <c r="A175" s="1"/>
      <c r="B175" s="1"/>
      <c r="C175" s="6" t="s">
        <v>77</v>
      </c>
      <c r="D175" s="40">
        <v>0</v>
      </c>
      <c r="E175" s="40">
        <v>0</v>
      </c>
      <c r="F175" s="40">
        <v>0</v>
      </c>
      <c r="G175" s="40">
        <v>0</v>
      </c>
      <c r="H175" s="40">
        <v>0</v>
      </c>
      <c r="I175" s="40">
        <v>0</v>
      </c>
      <c r="J175" s="40">
        <v>0</v>
      </c>
      <c r="K175" s="40">
        <v>0</v>
      </c>
      <c r="L175" s="40">
        <v>0</v>
      </c>
      <c r="M175" s="40">
        <v>0</v>
      </c>
      <c r="N175" s="40">
        <v>0</v>
      </c>
      <c r="O175" s="40">
        <v>0</v>
      </c>
      <c r="Q175" s="40">
        <v>0</v>
      </c>
    </row>
    <row r="176" spans="1:17" ht="12.75" customHeight="1" outlineLevel="1" x14ac:dyDescent="0.2">
      <c r="A176" s="1"/>
      <c r="B176" s="1"/>
      <c r="C176" s="6" t="s">
        <v>78</v>
      </c>
      <c r="D176" s="40">
        <v>0</v>
      </c>
      <c r="E176" s="40">
        <v>0</v>
      </c>
      <c r="F176" s="40">
        <v>0</v>
      </c>
      <c r="G176" s="40">
        <v>0</v>
      </c>
      <c r="H176" s="40">
        <v>0</v>
      </c>
      <c r="I176" s="40">
        <v>0</v>
      </c>
      <c r="J176" s="40">
        <v>0</v>
      </c>
      <c r="K176" s="40">
        <v>0</v>
      </c>
      <c r="L176" s="40">
        <v>0</v>
      </c>
      <c r="M176" s="40">
        <v>0</v>
      </c>
      <c r="N176" s="40">
        <v>0</v>
      </c>
      <c r="O176" s="40">
        <v>0</v>
      </c>
      <c r="Q176" s="40">
        <v>0</v>
      </c>
    </row>
    <row r="177" spans="1:17" x14ac:dyDescent="0.2">
      <c r="A177" s="32" t="s">
        <v>191</v>
      </c>
      <c r="B177" s="32" t="s">
        <v>192</v>
      </c>
      <c r="C177" s="33" t="s">
        <v>74</v>
      </c>
      <c r="D177" s="41">
        <v>1</v>
      </c>
      <c r="E177" s="41">
        <v>1</v>
      </c>
      <c r="F177" s="41">
        <v>1</v>
      </c>
      <c r="G177" s="41">
        <v>1</v>
      </c>
      <c r="H177" s="41">
        <v>1</v>
      </c>
      <c r="I177" s="41">
        <v>1</v>
      </c>
      <c r="J177" s="41">
        <v>1</v>
      </c>
      <c r="K177" s="41">
        <v>1</v>
      </c>
      <c r="L177" s="41">
        <v>1</v>
      </c>
      <c r="M177" s="41">
        <v>1</v>
      </c>
      <c r="N177" s="41">
        <v>1</v>
      </c>
      <c r="O177" s="41">
        <v>0.97959183673469385</v>
      </c>
      <c r="Q177" s="41">
        <v>0.99865951742627346</v>
      </c>
    </row>
    <row r="178" spans="1:17" ht="12.75" customHeight="1" outlineLevel="1" x14ac:dyDescent="0.2">
      <c r="A178" s="1"/>
      <c r="B178" s="1"/>
      <c r="C178" s="6" t="s">
        <v>75</v>
      </c>
      <c r="D178" s="39">
        <v>62</v>
      </c>
      <c r="E178" s="39">
        <v>57</v>
      </c>
      <c r="F178" s="39">
        <v>64</v>
      </c>
      <c r="G178" s="39">
        <v>60</v>
      </c>
      <c r="H178" s="39">
        <v>63</v>
      </c>
      <c r="I178" s="39">
        <v>61</v>
      </c>
      <c r="J178" s="39">
        <v>62</v>
      </c>
      <c r="K178" s="39">
        <v>80</v>
      </c>
      <c r="L178" s="39">
        <v>68</v>
      </c>
      <c r="M178" s="39">
        <v>62</v>
      </c>
      <c r="N178" s="39">
        <v>58</v>
      </c>
      <c r="O178" s="39">
        <v>49</v>
      </c>
      <c r="Q178" s="39">
        <v>746</v>
      </c>
    </row>
    <row r="179" spans="1:17" ht="12.75" customHeight="1" outlineLevel="1" x14ac:dyDescent="0.2">
      <c r="A179" s="1"/>
      <c r="B179" s="1"/>
      <c r="C179" s="6" t="s">
        <v>76</v>
      </c>
      <c r="D179" s="40">
        <v>1</v>
      </c>
      <c r="E179" s="40">
        <v>1</v>
      </c>
      <c r="F179" s="40">
        <v>1</v>
      </c>
      <c r="G179" s="40">
        <v>1</v>
      </c>
      <c r="H179" s="40">
        <v>1</v>
      </c>
      <c r="I179" s="40">
        <v>1</v>
      </c>
      <c r="J179" s="40">
        <v>1</v>
      </c>
      <c r="K179" s="40">
        <v>1</v>
      </c>
      <c r="L179" s="40">
        <v>1</v>
      </c>
      <c r="M179" s="40">
        <v>1</v>
      </c>
      <c r="N179" s="40">
        <v>1</v>
      </c>
      <c r="O179" s="40">
        <v>0.97959183673469385</v>
      </c>
      <c r="Q179" s="40">
        <v>0.99865951742627346</v>
      </c>
    </row>
    <row r="180" spans="1:17" ht="12.75" customHeight="1" outlineLevel="1" x14ac:dyDescent="0.2">
      <c r="A180" s="1"/>
      <c r="B180" s="1"/>
      <c r="C180" s="6" t="s">
        <v>77</v>
      </c>
      <c r="D180" s="40">
        <v>0</v>
      </c>
      <c r="E180" s="40">
        <v>0</v>
      </c>
      <c r="F180" s="40">
        <v>0</v>
      </c>
      <c r="G180" s="40">
        <v>0</v>
      </c>
      <c r="H180" s="40">
        <v>0</v>
      </c>
      <c r="I180" s="40">
        <v>0</v>
      </c>
      <c r="J180" s="40">
        <v>0</v>
      </c>
      <c r="K180" s="40">
        <v>0</v>
      </c>
      <c r="L180" s="40">
        <v>0</v>
      </c>
      <c r="M180" s="40">
        <v>0</v>
      </c>
      <c r="N180" s="40">
        <v>0</v>
      </c>
      <c r="O180" s="40">
        <v>2.0408163265306121E-2</v>
      </c>
      <c r="Q180" s="40">
        <v>1.3404825737265416E-3</v>
      </c>
    </row>
    <row r="181" spans="1:17" ht="12.75" customHeight="1" outlineLevel="1" x14ac:dyDescent="0.2">
      <c r="A181" s="1"/>
      <c r="B181" s="1"/>
      <c r="C181" s="6" t="s">
        <v>78</v>
      </c>
      <c r="D181" s="40">
        <v>0</v>
      </c>
      <c r="E181" s="40">
        <v>0</v>
      </c>
      <c r="F181" s="40">
        <v>0</v>
      </c>
      <c r="G181" s="40">
        <v>0</v>
      </c>
      <c r="H181" s="40">
        <v>0</v>
      </c>
      <c r="I181" s="40">
        <v>0</v>
      </c>
      <c r="J181" s="40">
        <v>0</v>
      </c>
      <c r="K181" s="40">
        <v>0</v>
      </c>
      <c r="L181" s="40">
        <v>0</v>
      </c>
      <c r="M181" s="40">
        <v>0</v>
      </c>
      <c r="N181" s="40">
        <v>0</v>
      </c>
      <c r="O181" s="40">
        <v>2.0408163265306121E-2</v>
      </c>
      <c r="Q181" s="40">
        <v>1.3404825737265416E-3</v>
      </c>
    </row>
    <row r="182" spans="1:17" x14ac:dyDescent="0.2">
      <c r="A182" s="32" t="s">
        <v>193</v>
      </c>
      <c r="B182" s="32" t="s">
        <v>194</v>
      </c>
      <c r="C182" s="33" t="s">
        <v>74</v>
      </c>
      <c r="D182" s="41">
        <v>1</v>
      </c>
      <c r="E182" s="41">
        <v>1</v>
      </c>
      <c r="F182" s="41">
        <v>1</v>
      </c>
      <c r="G182" s="41">
        <v>1</v>
      </c>
      <c r="H182" s="41">
        <v>1</v>
      </c>
      <c r="I182" s="41">
        <v>1</v>
      </c>
      <c r="J182" s="41">
        <v>1</v>
      </c>
      <c r="K182" s="41">
        <v>1</v>
      </c>
      <c r="L182" s="41">
        <v>1</v>
      </c>
      <c r="M182" s="41">
        <v>1</v>
      </c>
      <c r="N182" s="41">
        <v>1</v>
      </c>
      <c r="O182" s="41">
        <v>1</v>
      </c>
      <c r="Q182" s="41">
        <v>1</v>
      </c>
    </row>
    <row r="183" spans="1:17" ht="12.75" customHeight="1" outlineLevel="1" x14ac:dyDescent="0.2">
      <c r="A183" s="1"/>
      <c r="B183" s="1"/>
      <c r="C183" s="6" t="s">
        <v>75</v>
      </c>
      <c r="D183" s="39">
        <v>62</v>
      </c>
      <c r="E183" s="39">
        <v>54</v>
      </c>
      <c r="F183" s="39">
        <v>62</v>
      </c>
      <c r="G183" s="39">
        <v>59</v>
      </c>
      <c r="H183" s="39">
        <v>63</v>
      </c>
      <c r="I183" s="39">
        <v>60</v>
      </c>
      <c r="J183" s="39">
        <v>62</v>
      </c>
      <c r="K183" s="39">
        <v>62</v>
      </c>
      <c r="L183" s="39">
        <v>60</v>
      </c>
      <c r="M183" s="39">
        <v>60</v>
      </c>
      <c r="N183" s="39">
        <v>60</v>
      </c>
      <c r="O183" s="39">
        <v>60</v>
      </c>
      <c r="Q183" s="39">
        <v>724</v>
      </c>
    </row>
    <row r="184" spans="1:17" ht="12.75" customHeight="1" outlineLevel="1" x14ac:dyDescent="0.2">
      <c r="A184" s="1"/>
      <c r="B184" s="1"/>
      <c r="C184" s="6" t="s">
        <v>76</v>
      </c>
      <c r="D184" s="40">
        <v>1</v>
      </c>
      <c r="E184" s="40">
        <v>1</v>
      </c>
      <c r="F184" s="40">
        <v>1</v>
      </c>
      <c r="G184" s="40">
        <v>1</v>
      </c>
      <c r="H184" s="40">
        <v>1</v>
      </c>
      <c r="I184" s="40">
        <v>1</v>
      </c>
      <c r="J184" s="40">
        <v>1</v>
      </c>
      <c r="K184" s="40">
        <v>1</v>
      </c>
      <c r="L184" s="40">
        <v>1</v>
      </c>
      <c r="M184" s="40">
        <v>1</v>
      </c>
      <c r="N184" s="40">
        <v>1</v>
      </c>
      <c r="O184" s="40">
        <v>1</v>
      </c>
      <c r="Q184" s="40">
        <v>1</v>
      </c>
    </row>
    <row r="185" spans="1:17" ht="12.75" customHeight="1" outlineLevel="1" x14ac:dyDescent="0.2">
      <c r="A185" s="1"/>
      <c r="B185" s="1"/>
      <c r="C185" s="6" t="s">
        <v>77</v>
      </c>
      <c r="D185" s="40">
        <v>0</v>
      </c>
      <c r="E185" s="40">
        <v>0</v>
      </c>
      <c r="F185" s="40">
        <v>0</v>
      </c>
      <c r="G185" s="40">
        <v>0</v>
      </c>
      <c r="H185" s="40">
        <v>0</v>
      </c>
      <c r="I185" s="40">
        <v>0</v>
      </c>
      <c r="J185" s="40">
        <v>0</v>
      </c>
      <c r="K185" s="40">
        <v>0</v>
      </c>
      <c r="L185" s="40">
        <v>0</v>
      </c>
      <c r="M185" s="40">
        <v>0</v>
      </c>
      <c r="N185" s="40">
        <v>0</v>
      </c>
      <c r="O185" s="40">
        <v>0</v>
      </c>
      <c r="Q185" s="40">
        <v>0</v>
      </c>
    </row>
    <row r="186" spans="1:17" ht="12.75" customHeight="1" outlineLevel="1" x14ac:dyDescent="0.2">
      <c r="A186" s="1"/>
      <c r="B186" s="1"/>
      <c r="C186" s="6" t="s">
        <v>78</v>
      </c>
      <c r="D186" s="40">
        <v>0</v>
      </c>
      <c r="E186" s="40">
        <v>0</v>
      </c>
      <c r="F186" s="40">
        <v>0</v>
      </c>
      <c r="G186" s="40">
        <v>0</v>
      </c>
      <c r="H186" s="40">
        <v>0</v>
      </c>
      <c r="I186" s="40">
        <v>0</v>
      </c>
      <c r="J186" s="40">
        <v>0</v>
      </c>
      <c r="K186" s="40">
        <v>0</v>
      </c>
      <c r="L186" s="40">
        <v>0</v>
      </c>
      <c r="M186" s="40">
        <v>0</v>
      </c>
      <c r="N186" s="40">
        <v>0</v>
      </c>
      <c r="O186" s="40">
        <v>0</v>
      </c>
      <c r="Q186" s="40">
        <v>0</v>
      </c>
    </row>
    <row r="187" spans="1:17" x14ac:dyDescent="0.2">
      <c r="A187" s="32" t="s">
        <v>195</v>
      </c>
      <c r="B187" s="32" t="s">
        <v>196</v>
      </c>
      <c r="C187" s="33" t="s">
        <v>74</v>
      </c>
      <c r="D187" s="41">
        <v>1</v>
      </c>
      <c r="E187" s="41">
        <v>1</v>
      </c>
      <c r="F187" s="41">
        <v>0.95238095238095233</v>
      </c>
      <c r="G187" s="41">
        <v>0.93220338983050843</v>
      </c>
      <c r="H187" s="41">
        <v>0.55555555555555558</v>
      </c>
      <c r="I187" s="41">
        <v>0.98333333333333328</v>
      </c>
      <c r="J187" s="41">
        <v>1</v>
      </c>
      <c r="K187" s="41">
        <v>1</v>
      </c>
      <c r="L187" s="41">
        <v>0.95384615384615379</v>
      </c>
      <c r="M187" s="41">
        <v>0.98412698412698418</v>
      </c>
      <c r="N187" s="41">
        <v>0.93846153846153846</v>
      </c>
      <c r="O187" s="41">
        <v>1</v>
      </c>
      <c r="Q187" s="41">
        <v>0.92447129909365555</v>
      </c>
    </row>
    <row r="188" spans="1:17" ht="12.75" customHeight="1" outlineLevel="1" x14ac:dyDescent="0.2">
      <c r="A188" s="1"/>
      <c r="B188" s="1"/>
      <c r="C188" s="6" t="s">
        <v>75</v>
      </c>
      <c r="D188" s="39">
        <v>49</v>
      </c>
      <c r="E188" s="39">
        <v>13</v>
      </c>
      <c r="F188" s="39">
        <v>21</v>
      </c>
      <c r="G188" s="39">
        <v>59</v>
      </c>
      <c r="H188" s="39">
        <v>81</v>
      </c>
      <c r="I188" s="39">
        <v>60</v>
      </c>
      <c r="J188" s="39">
        <v>64</v>
      </c>
      <c r="K188" s="39">
        <v>60</v>
      </c>
      <c r="L188" s="39">
        <v>65</v>
      </c>
      <c r="M188" s="39">
        <v>63</v>
      </c>
      <c r="N188" s="39">
        <v>65</v>
      </c>
      <c r="O188" s="39">
        <v>62</v>
      </c>
      <c r="Q188" s="39">
        <v>662</v>
      </c>
    </row>
    <row r="189" spans="1:17" ht="12.75" customHeight="1" outlineLevel="1" x14ac:dyDescent="0.2">
      <c r="A189" s="1"/>
      <c r="B189" s="1"/>
      <c r="C189" s="6" t="s">
        <v>76</v>
      </c>
      <c r="D189" s="40">
        <v>1</v>
      </c>
      <c r="E189" s="40">
        <v>1</v>
      </c>
      <c r="F189" s="40">
        <v>0.95238095238095233</v>
      </c>
      <c r="G189" s="40">
        <v>0.93220338983050843</v>
      </c>
      <c r="H189" s="40">
        <v>0.55555555555555558</v>
      </c>
      <c r="I189" s="40">
        <v>0.98333333333333328</v>
      </c>
      <c r="J189" s="40">
        <v>1</v>
      </c>
      <c r="K189" s="40">
        <v>1</v>
      </c>
      <c r="L189" s="40">
        <v>0.9538461538461539</v>
      </c>
      <c r="M189" s="40">
        <v>0.98412698412698407</v>
      </c>
      <c r="N189" s="40">
        <v>0.93846153846153846</v>
      </c>
      <c r="O189" s="40">
        <v>1</v>
      </c>
      <c r="Q189" s="40">
        <v>0.92447129909365555</v>
      </c>
    </row>
    <row r="190" spans="1:17" ht="12.75" customHeight="1" outlineLevel="1" x14ac:dyDescent="0.2">
      <c r="A190" s="1"/>
      <c r="B190" s="1"/>
      <c r="C190" s="6" t="s">
        <v>77</v>
      </c>
      <c r="D190" s="40">
        <v>0</v>
      </c>
      <c r="E190" s="40">
        <v>0</v>
      </c>
      <c r="F190" s="40">
        <v>4.7619047619047616E-2</v>
      </c>
      <c r="G190" s="40">
        <v>6.7796610169491525E-2</v>
      </c>
      <c r="H190" s="40">
        <v>0.44444444444444442</v>
      </c>
      <c r="I190" s="40">
        <v>1.6666666666666666E-2</v>
      </c>
      <c r="J190" s="40">
        <v>0</v>
      </c>
      <c r="K190" s="40">
        <v>0</v>
      </c>
      <c r="L190" s="40">
        <v>4.6153846153846156E-2</v>
      </c>
      <c r="M190" s="40">
        <v>1.5873015873015872E-2</v>
      </c>
      <c r="N190" s="40">
        <v>6.1538461538461542E-2</v>
      </c>
      <c r="O190" s="40">
        <v>0</v>
      </c>
      <c r="Q190" s="40">
        <v>7.5528700906344406E-2</v>
      </c>
    </row>
    <row r="191" spans="1:17" ht="12.75" customHeight="1" outlineLevel="1" x14ac:dyDescent="0.2">
      <c r="A191" s="1"/>
      <c r="B191" s="1"/>
      <c r="C191" s="6" t="s">
        <v>78</v>
      </c>
      <c r="D191" s="40">
        <v>0</v>
      </c>
      <c r="E191" s="40">
        <v>0</v>
      </c>
      <c r="F191" s="40">
        <v>4.7619047619047616E-2</v>
      </c>
      <c r="G191" s="40">
        <v>6.7796610169491525E-2</v>
      </c>
      <c r="H191" s="40">
        <v>0.44444444444444442</v>
      </c>
      <c r="I191" s="40">
        <v>1.6666666666666666E-2</v>
      </c>
      <c r="J191" s="40">
        <v>0</v>
      </c>
      <c r="K191" s="40">
        <v>0</v>
      </c>
      <c r="L191" s="40">
        <v>4.6153846153846156E-2</v>
      </c>
      <c r="M191" s="40">
        <v>1.5873015873015872E-2</v>
      </c>
      <c r="N191" s="40">
        <v>6.1538461538461542E-2</v>
      </c>
      <c r="O191" s="40">
        <v>0</v>
      </c>
      <c r="Q191" s="40">
        <v>7.5528700906344406E-2</v>
      </c>
    </row>
    <row r="192" spans="1:17" ht="24" customHeight="1" x14ac:dyDescent="0.2">
      <c r="A192" s="63" t="s">
        <v>124</v>
      </c>
      <c r="B192" s="63"/>
      <c r="C192" s="27" t="s">
        <v>74</v>
      </c>
      <c r="D192" s="28">
        <f>AVERAGE(D197,D202,D207)</f>
        <v>1</v>
      </c>
      <c r="E192" s="28">
        <f t="shared" ref="E192:O192" si="0">AVERAGE(E197,E202,E207)</f>
        <v>1</v>
      </c>
      <c r="F192" s="28">
        <f t="shared" si="0"/>
        <v>1</v>
      </c>
      <c r="G192" s="28">
        <f t="shared" si="0"/>
        <v>1</v>
      </c>
      <c r="H192" s="28">
        <f t="shared" si="0"/>
        <v>1</v>
      </c>
      <c r="I192" s="28">
        <f t="shared" si="0"/>
        <v>1</v>
      </c>
      <c r="J192" s="28">
        <f t="shared" si="0"/>
        <v>1</v>
      </c>
      <c r="K192" s="28">
        <f t="shared" si="0"/>
        <v>1</v>
      </c>
      <c r="L192" s="28">
        <f t="shared" si="0"/>
        <v>1</v>
      </c>
      <c r="M192" s="28">
        <f t="shared" si="0"/>
        <v>1</v>
      </c>
      <c r="N192" s="28">
        <f t="shared" si="0"/>
        <v>0.91304347826086951</v>
      </c>
      <c r="O192" s="28">
        <f t="shared" si="0"/>
        <v>1</v>
      </c>
      <c r="P192" s="38"/>
      <c r="Q192" s="34">
        <f>AVERAGE(Q197,Q202,Q207)</f>
        <v>0.9882352941176471</v>
      </c>
    </row>
    <row r="193" spans="1:18" ht="12.75" customHeight="1" outlineLevel="1" x14ac:dyDescent="0.2">
      <c r="A193" s="1"/>
      <c r="B193" s="1"/>
      <c r="C193" s="6" t="s">
        <v>75</v>
      </c>
      <c r="D193" s="39">
        <f>D198+D203+D208</f>
        <v>88</v>
      </c>
      <c r="E193" s="39">
        <f t="shared" ref="E193:O193" si="1">E198+E203+E208</f>
        <v>78</v>
      </c>
      <c r="F193" s="39">
        <f t="shared" si="1"/>
        <v>90</v>
      </c>
      <c r="G193" s="39">
        <f t="shared" si="1"/>
        <v>86</v>
      </c>
      <c r="H193" s="39">
        <f t="shared" si="1"/>
        <v>88</v>
      </c>
      <c r="I193" s="39">
        <f t="shared" si="1"/>
        <v>110</v>
      </c>
      <c r="J193" s="39">
        <f t="shared" si="1"/>
        <v>116</v>
      </c>
      <c r="K193" s="39">
        <f t="shared" si="1"/>
        <v>116</v>
      </c>
      <c r="L193" s="39">
        <f t="shared" si="1"/>
        <v>110</v>
      </c>
      <c r="M193" s="39">
        <f t="shared" si="1"/>
        <v>112</v>
      </c>
      <c r="N193" s="39">
        <f t="shared" si="1"/>
        <v>109</v>
      </c>
      <c r="O193" s="39">
        <f t="shared" si="1"/>
        <v>107</v>
      </c>
      <c r="Q193" s="39">
        <f>Q198+Q203+Q208</f>
        <v>1210</v>
      </c>
      <c r="R193" s="7"/>
    </row>
    <row r="194" spans="1:18" ht="12.75" customHeight="1" outlineLevel="1" x14ac:dyDescent="0.2">
      <c r="A194" s="1"/>
      <c r="B194" s="1"/>
      <c r="C194" s="6" t="s">
        <v>76</v>
      </c>
      <c r="D194" s="40">
        <f>AVERAGE(D199,D204,D209)</f>
        <v>1</v>
      </c>
      <c r="E194" s="40">
        <f t="shared" ref="E194:O196" si="2">AVERAGE(E199,E204,E209)</f>
        <v>1</v>
      </c>
      <c r="F194" s="40">
        <f t="shared" si="2"/>
        <v>1</v>
      </c>
      <c r="G194" s="40">
        <f t="shared" si="2"/>
        <v>1</v>
      </c>
      <c r="H194" s="40">
        <f t="shared" si="2"/>
        <v>1</v>
      </c>
      <c r="I194" s="40">
        <f t="shared" si="2"/>
        <v>1</v>
      </c>
      <c r="J194" s="40">
        <f t="shared" si="2"/>
        <v>1</v>
      </c>
      <c r="K194" s="40">
        <f t="shared" si="2"/>
        <v>1</v>
      </c>
      <c r="L194" s="40">
        <f t="shared" si="2"/>
        <v>1</v>
      </c>
      <c r="M194" s="40">
        <f t="shared" si="2"/>
        <v>1</v>
      </c>
      <c r="N194" s="40">
        <f t="shared" si="2"/>
        <v>0.91304347826086951</v>
      </c>
      <c r="O194" s="40">
        <f t="shared" si="2"/>
        <v>1</v>
      </c>
      <c r="Q194" s="40">
        <f>AVERAGE(Q199,Q204,Q209)</f>
        <v>0.9882352941176471</v>
      </c>
      <c r="R194" s="7"/>
    </row>
    <row r="195" spans="1:18" ht="12.75" customHeight="1" outlineLevel="1" x14ac:dyDescent="0.2">
      <c r="A195" s="1"/>
      <c r="B195" s="1"/>
      <c r="C195" s="6" t="s">
        <v>77</v>
      </c>
      <c r="D195" s="40">
        <f>AVERAGE(D200,D205,D210)</f>
        <v>0</v>
      </c>
      <c r="E195" s="40">
        <f t="shared" si="2"/>
        <v>0</v>
      </c>
      <c r="F195" s="40">
        <f t="shared" si="2"/>
        <v>0</v>
      </c>
      <c r="G195" s="40">
        <f t="shared" si="2"/>
        <v>0</v>
      </c>
      <c r="H195" s="40">
        <f t="shared" si="2"/>
        <v>0</v>
      </c>
      <c r="I195" s="40">
        <f t="shared" si="2"/>
        <v>0</v>
      </c>
      <c r="J195" s="40">
        <f t="shared" si="2"/>
        <v>0</v>
      </c>
      <c r="K195" s="40">
        <f t="shared" si="2"/>
        <v>0</v>
      </c>
      <c r="L195" s="40">
        <f t="shared" si="2"/>
        <v>0</v>
      </c>
      <c r="M195" s="40">
        <f t="shared" si="2"/>
        <v>0</v>
      </c>
      <c r="N195" s="40">
        <f t="shared" si="2"/>
        <v>8.6956521739130432E-2</v>
      </c>
      <c r="O195" s="40">
        <f t="shared" si="2"/>
        <v>0</v>
      </c>
      <c r="Q195" s="40">
        <f>AVERAGE(Q200,Q205,Q210)</f>
        <v>1.1764705882352941E-2</v>
      </c>
      <c r="R195" s="7"/>
    </row>
    <row r="196" spans="1:18" ht="12.75" customHeight="1" outlineLevel="1" x14ac:dyDescent="0.2">
      <c r="A196" s="1"/>
      <c r="B196" s="1"/>
      <c r="C196" s="6" t="s">
        <v>78</v>
      </c>
      <c r="D196" s="40">
        <f>AVERAGE(D201,D206,D211)</f>
        <v>0</v>
      </c>
      <c r="E196" s="40">
        <f t="shared" si="2"/>
        <v>0</v>
      </c>
      <c r="F196" s="40">
        <f t="shared" si="2"/>
        <v>0</v>
      </c>
      <c r="G196" s="40">
        <f t="shared" si="2"/>
        <v>0</v>
      </c>
      <c r="H196" s="40">
        <f t="shared" si="2"/>
        <v>0</v>
      </c>
      <c r="I196" s="40">
        <f t="shared" si="2"/>
        <v>0</v>
      </c>
      <c r="J196" s="40">
        <f t="shared" si="2"/>
        <v>0</v>
      </c>
      <c r="K196" s="40">
        <f t="shared" si="2"/>
        <v>0</v>
      </c>
      <c r="L196" s="40">
        <f t="shared" si="2"/>
        <v>0</v>
      </c>
      <c r="M196" s="40">
        <f t="shared" si="2"/>
        <v>0</v>
      </c>
      <c r="N196" s="40">
        <f t="shared" si="2"/>
        <v>8.6956521739130432E-2</v>
      </c>
      <c r="O196" s="40">
        <f t="shared" si="2"/>
        <v>0</v>
      </c>
      <c r="Q196" s="40">
        <f>AVERAGE(Q201,Q206,Q211)</f>
        <v>1.1764705882352941E-2</v>
      </c>
      <c r="R196" s="7"/>
    </row>
    <row r="197" spans="1:18" x14ac:dyDescent="0.2">
      <c r="A197" s="32" t="s">
        <v>197</v>
      </c>
      <c r="B197" s="32" t="s">
        <v>198</v>
      </c>
      <c r="C197" s="33" t="s">
        <v>74</v>
      </c>
      <c r="D197" s="41">
        <v>1</v>
      </c>
      <c r="E197" s="41">
        <v>1</v>
      </c>
      <c r="F197" s="41">
        <v>1</v>
      </c>
      <c r="G197" s="41">
        <v>1</v>
      </c>
      <c r="H197" s="41">
        <v>1</v>
      </c>
      <c r="I197" s="41">
        <v>1</v>
      </c>
      <c r="J197" s="41">
        <v>1</v>
      </c>
      <c r="K197" s="41">
        <v>1</v>
      </c>
      <c r="L197" s="41">
        <v>1</v>
      </c>
      <c r="M197" s="41">
        <v>1</v>
      </c>
      <c r="N197" s="41">
        <v>1</v>
      </c>
      <c r="O197" s="41">
        <v>1</v>
      </c>
      <c r="Q197" s="41">
        <v>1</v>
      </c>
    </row>
    <row r="198" spans="1:18" ht="12.75" customHeight="1" outlineLevel="1" x14ac:dyDescent="0.2">
      <c r="A198" s="1"/>
      <c r="B198" s="1"/>
      <c r="C198" s="6" t="s">
        <v>75</v>
      </c>
      <c r="D198" s="39">
        <v>62</v>
      </c>
      <c r="E198" s="39">
        <v>56</v>
      </c>
      <c r="F198" s="39">
        <v>62</v>
      </c>
      <c r="G198" s="39">
        <v>60</v>
      </c>
      <c r="H198" s="39">
        <v>62</v>
      </c>
      <c r="I198" s="39">
        <v>60</v>
      </c>
      <c r="J198" s="39">
        <v>62</v>
      </c>
      <c r="K198" s="39">
        <v>62</v>
      </c>
      <c r="L198" s="39">
        <v>60</v>
      </c>
      <c r="M198" s="39">
        <v>62</v>
      </c>
      <c r="N198" s="39">
        <v>60</v>
      </c>
      <c r="O198" s="39">
        <v>62</v>
      </c>
      <c r="Q198" s="39">
        <v>730</v>
      </c>
    </row>
    <row r="199" spans="1:18" ht="12.75" customHeight="1" outlineLevel="1" x14ac:dyDescent="0.2">
      <c r="A199" s="1"/>
      <c r="B199" s="1"/>
      <c r="C199" s="6" t="s">
        <v>76</v>
      </c>
      <c r="D199" s="40">
        <v>1</v>
      </c>
      <c r="E199" s="40">
        <v>1</v>
      </c>
      <c r="F199" s="40">
        <v>1</v>
      </c>
      <c r="G199" s="40">
        <v>1</v>
      </c>
      <c r="H199" s="40">
        <v>1</v>
      </c>
      <c r="I199" s="40">
        <v>1</v>
      </c>
      <c r="J199" s="40">
        <v>1</v>
      </c>
      <c r="K199" s="40">
        <v>1</v>
      </c>
      <c r="L199" s="40">
        <v>1</v>
      </c>
      <c r="M199" s="40">
        <v>1</v>
      </c>
      <c r="N199" s="40">
        <v>1</v>
      </c>
      <c r="O199" s="40">
        <v>1</v>
      </c>
      <c r="Q199" s="40">
        <v>1</v>
      </c>
    </row>
    <row r="200" spans="1:18" ht="12.75" customHeight="1" outlineLevel="1" x14ac:dyDescent="0.2">
      <c r="A200" s="1"/>
      <c r="B200" s="1"/>
      <c r="C200" s="6" t="s">
        <v>77</v>
      </c>
      <c r="D200" s="40">
        <v>0</v>
      </c>
      <c r="E200" s="40">
        <v>0</v>
      </c>
      <c r="F200" s="40">
        <v>0</v>
      </c>
      <c r="G200" s="40">
        <v>0</v>
      </c>
      <c r="H200" s="40">
        <v>0</v>
      </c>
      <c r="I200" s="40">
        <v>0</v>
      </c>
      <c r="J200" s="40">
        <v>0</v>
      </c>
      <c r="K200" s="40">
        <v>0</v>
      </c>
      <c r="L200" s="40">
        <v>0</v>
      </c>
      <c r="M200" s="40">
        <v>0</v>
      </c>
      <c r="N200" s="40">
        <v>0</v>
      </c>
      <c r="O200" s="40">
        <v>0</v>
      </c>
      <c r="Q200" s="40">
        <v>0</v>
      </c>
    </row>
    <row r="201" spans="1:18" ht="12.75" customHeight="1" outlineLevel="1" x14ac:dyDescent="0.2">
      <c r="A201" s="1"/>
      <c r="B201" s="1"/>
      <c r="C201" s="6" t="s">
        <v>78</v>
      </c>
      <c r="D201" s="40">
        <v>0</v>
      </c>
      <c r="E201" s="40">
        <v>0</v>
      </c>
      <c r="F201" s="40">
        <v>0</v>
      </c>
      <c r="G201" s="40">
        <v>0</v>
      </c>
      <c r="H201" s="40">
        <v>0</v>
      </c>
      <c r="I201" s="40">
        <v>0</v>
      </c>
      <c r="J201" s="40">
        <v>0</v>
      </c>
      <c r="K201" s="40">
        <v>0</v>
      </c>
      <c r="L201" s="40">
        <v>0</v>
      </c>
      <c r="M201" s="40">
        <v>0</v>
      </c>
      <c r="N201" s="40">
        <v>0</v>
      </c>
      <c r="O201" s="40">
        <v>0</v>
      </c>
      <c r="Q201" s="40">
        <v>0</v>
      </c>
    </row>
    <row r="202" spans="1:18" x14ac:dyDescent="0.2">
      <c r="A202" s="32" t="s">
        <v>199</v>
      </c>
      <c r="B202" s="32" t="s">
        <v>200</v>
      </c>
      <c r="C202" s="33" t="s">
        <v>74</v>
      </c>
      <c r="D202" s="41" t="s">
        <v>204</v>
      </c>
      <c r="E202" s="41" t="s">
        <v>204</v>
      </c>
      <c r="F202" s="41" t="s">
        <v>204</v>
      </c>
      <c r="G202" s="41" t="s">
        <v>204</v>
      </c>
      <c r="H202" s="41" t="s">
        <v>204</v>
      </c>
      <c r="I202" s="41">
        <v>1</v>
      </c>
      <c r="J202" s="41">
        <v>1</v>
      </c>
      <c r="K202" s="41">
        <v>1</v>
      </c>
      <c r="L202" s="41">
        <v>1</v>
      </c>
      <c r="M202" s="41">
        <v>1</v>
      </c>
      <c r="N202" s="41">
        <v>0.73913043478260865</v>
      </c>
      <c r="O202" s="41">
        <v>1</v>
      </c>
      <c r="Q202" s="41">
        <v>0.96470588235294119</v>
      </c>
    </row>
    <row r="203" spans="1:18" ht="12.75" customHeight="1" outlineLevel="1" x14ac:dyDescent="0.2">
      <c r="A203" s="1"/>
      <c r="B203" s="1"/>
      <c r="C203" s="6" t="s">
        <v>75</v>
      </c>
      <c r="D203" s="39">
        <v>0</v>
      </c>
      <c r="E203" s="39">
        <v>0</v>
      </c>
      <c r="F203" s="39">
        <v>0</v>
      </c>
      <c r="G203" s="39">
        <v>0</v>
      </c>
      <c r="H203" s="39">
        <v>0</v>
      </c>
      <c r="I203" s="39">
        <v>26</v>
      </c>
      <c r="J203" s="39">
        <v>26</v>
      </c>
      <c r="K203" s="39">
        <v>28</v>
      </c>
      <c r="L203" s="39">
        <v>24</v>
      </c>
      <c r="M203" s="39">
        <v>24</v>
      </c>
      <c r="N203" s="39">
        <v>23</v>
      </c>
      <c r="O203" s="39">
        <v>19</v>
      </c>
      <c r="Q203" s="39">
        <v>170</v>
      </c>
    </row>
    <row r="204" spans="1:18" ht="12.75" customHeight="1" outlineLevel="1" x14ac:dyDescent="0.2">
      <c r="A204" s="1"/>
      <c r="B204" s="1"/>
      <c r="C204" s="6" t="s">
        <v>76</v>
      </c>
      <c r="D204" s="40" t="s">
        <v>204</v>
      </c>
      <c r="E204" s="40" t="s">
        <v>204</v>
      </c>
      <c r="F204" s="40" t="s">
        <v>204</v>
      </c>
      <c r="G204" s="40" t="s">
        <v>204</v>
      </c>
      <c r="H204" s="40" t="s">
        <v>204</v>
      </c>
      <c r="I204" s="40">
        <v>1</v>
      </c>
      <c r="J204" s="40">
        <v>1</v>
      </c>
      <c r="K204" s="40">
        <v>1</v>
      </c>
      <c r="L204" s="40">
        <v>1</v>
      </c>
      <c r="M204" s="40">
        <v>1</v>
      </c>
      <c r="N204" s="40">
        <v>0.73913043478260865</v>
      </c>
      <c r="O204" s="40">
        <v>1</v>
      </c>
      <c r="Q204" s="40">
        <v>0.96470588235294119</v>
      </c>
    </row>
    <row r="205" spans="1:18" ht="12.75" customHeight="1" outlineLevel="1" x14ac:dyDescent="0.2">
      <c r="A205" s="1"/>
      <c r="B205" s="1"/>
      <c r="C205" s="6" t="s">
        <v>77</v>
      </c>
      <c r="D205" s="40" t="s">
        <v>204</v>
      </c>
      <c r="E205" s="40" t="s">
        <v>204</v>
      </c>
      <c r="F205" s="40" t="s">
        <v>204</v>
      </c>
      <c r="G205" s="40" t="s">
        <v>204</v>
      </c>
      <c r="H205" s="40" t="s">
        <v>204</v>
      </c>
      <c r="I205" s="40">
        <v>0</v>
      </c>
      <c r="J205" s="40">
        <v>0</v>
      </c>
      <c r="K205" s="40">
        <v>0</v>
      </c>
      <c r="L205" s="40">
        <v>0</v>
      </c>
      <c r="M205" s="40">
        <v>0</v>
      </c>
      <c r="N205" s="40">
        <v>0.2608695652173913</v>
      </c>
      <c r="O205" s="40">
        <v>0</v>
      </c>
      <c r="Q205" s="40">
        <v>3.5294117647058823E-2</v>
      </c>
    </row>
    <row r="206" spans="1:18" ht="12.75" customHeight="1" outlineLevel="1" x14ac:dyDescent="0.2">
      <c r="A206" s="1"/>
      <c r="B206" s="1"/>
      <c r="C206" s="6" t="s">
        <v>78</v>
      </c>
      <c r="D206" s="40" t="s">
        <v>204</v>
      </c>
      <c r="E206" s="40" t="s">
        <v>204</v>
      </c>
      <c r="F206" s="40" t="s">
        <v>204</v>
      </c>
      <c r="G206" s="40" t="s">
        <v>204</v>
      </c>
      <c r="H206" s="40" t="s">
        <v>204</v>
      </c>
      <c r="I206" s="40">
        <v>0</v>
      </c>
      <c r="J206" s="40">
        <v>0</v>
      </c>
      <c r="K206" s="40">
        <v>0</v>
      </c>
      <c r="L206" s="40">
        <v>0</v>
      </c>
      <c r="M206" s="40">
        <v>0</v>
      </c>
      <c r="N206" s="40">
        <v>0.2608695652173913</v>
      </c>
      <c r="O206" s="40">
        <v>0</v>
      </c>
      <c r="Q206" s="40">
        <v>3.5294117647058823E-2</v>
      </c>
    </row>
    <row r="207" spans="1:18" x14ac:dyDescent="0.2">
      <c r="A207" s="32" t="s">
        <v>201</v>
      </c>
      <c r="B207" s="32" t="s">
        <v>202</v>
      </c>
      <c r="C207" s="33" t="s">
        <v>74</v>
      </c>
      <c r="D207" s="41">
        <v>1</v>
      </c>
      <c r="E207" s="41">
        <v>1</v>
      </c>
      <c r="F207" s="41">
        <v>1</v>
      </c>
      <c r="G207" s="41">
        <v>1</v>
      </c>
      <c r="H207" s="41">
        <v>1</v>
      </c>
      <c r="I207" s="41">
        <v>1</v>
      </c>
      <c r="J207" s="41">
        <v>1</v>
      </c>
      <c r="K207" s="41">
        <v>1</v>
      </c>
      <c r="L207" s="41">
        <v>1</v>
      </c>
      <c r="M207" s="41">
        <v>1</v>
      </c>
      <c r="N207" s="41">
        <v>1</v>
      </c>
      <c r="O207" s="41">
        <v>1</v>
      </c>
      <c r="Q207" s="41">
        <v>1</v>
      </c>
    </row>
    <row r="208" spans="1:18" ht="12.75" customHeight="1" outlineLevel="1" x14ac:dyDescent="0.2">
      <c r="A208" s="1"/>
      <c r="B208" s="1"/>
      <c r="C208" s="6" t="s">
        <v>75</v>
      </c>
      <c r="D208" s="39">
        <v>26</v>
      </c>
      <c r="E208" s="39">
        <v>22</v>
      </c>
      <c r="F208" s="39">
        <v>28</v>
      </c>
      <c r="G208" s="39">
        <v>26</v>
      </c>
      <c r="H208" s="39">
        <v>26</v>
      </c>
      <c r="I208" s="39">
        <v>24</v>
      </c>
      <c r="J208" s="39">
        <v>28</v>
      </c>
      <c r="K208" s="39">
        <v>26</v>
      </c>
      <c r="L208" s="39">
        <v>26</v>
      </c>
      <c r="M208" s="39">
        <v>26</v>
      </c>
      <c r="N208" s="39">
        <v>26</v>
      </c>
      <c r="O208" s="39">
        <v>26</v>
      </c>
      <c r="Q208" s="39">
        <v>310</v>
      </c>
    </row>
    <row r="209" spans="1:17" ht="12.75" customHeight="1" outlineLevel="1" x14ac:dyDescent="0.2">
      <c r="A209" s="1"/>
      <c r="B209" s="1"/>
      <c r="C209" s="6" t="s">
        <v>76</v>
      </c>
      <c r="D209" s="40">
        <v>1</v>
      </c>
      <c r="E209" s="40">
        <v>1</v>
      </c>
      <c r="F209" s="40">
        <v>1</v>
      </c>
      <c r="G209" s="40">
        <v>1</v>
      </c>
      <c r="H209" s="40">
        <v>1</v>
      </c>
      <c r="I209" s="40">
        <v>1</v>
      </c>
      <c r="J209" s="40">
        <v>1</v>
      </c>
      <c r="K209" s="40">
        <v>1</v>
      </c>
      <c r="L209" s="40">
        <v>1</v>
      </c>
      <c r="M209" s="40">
        <v>1</v>
      </c>
      <c r="N209" s="40">
        <v>1</v>
      </c>
      <c r="O209" s="40">
        <v>1</v>
      </c>
      <c r="Q209" s="40">
        <v>1</v>
      </c>
    </row>
    <row r="210" spans="1:17" ht="12.75" customHeight="1" outlineLevel="1" x14ac:dyDescent="0.2">
      <c r="A210" s="1"/>
      <c r="B210" s="1"/>
      <c r="C210" s="6" t="s">
        <v>77</v>
      </c>
      <c r="D210" s="40">
        <v>0</v>
      </c>
      <c r="E210" s="40">
        <v>0</v>
      </c>
      <c r="F210" s="40">
        <v>0</v>
      </c>
      <c r="G210" s="40">
        <v>0</v>
      </c>
      <c r="H210" s="40">
        <v>0</v>
      </c>
      <c r="I210" s="40">
        <v>0</v>
      </c>
      <c r="J210" s="40">
        <v>0</v>
      </c>
      <c r="K210" s="40">
        <v>0</v>
      </c>
      <c r="L210" s="40">
        <v>0</v>
      </c>
      <c r="M210" s="40">
        <v>0</v>
      </c>
      <c r="N210" s="40">
        <v>0</v>
      </c>
      <c r="O210" s="40">
        <v>0</v>
      </c>
      <c r="Q210" s="40">
        <v>0</v>
      </c>
    </row>
    <row r="211" spans="1:17" ht="12.75" customHeight="1" outlineLevel="1" x14ac:dyDescent="0.2">
      <c r="A211" s="1"/>
      <c r="B211" s="1"/>
      <c r="C211" s="6" t="s">
        <v>78</v>
      </c>
      <c r="D211" s="40">
        <v>0</v>
      </c>
      <c r="E211" s="40">
        <v>0</v>
      </c>
      <c r="F211" s="40">
        <v>0</v>
      </c>
      <c r="G211" s="40">
        <v>0</v>
      </c>
      <c r="H211" s="40">
        <v>0</v>
      </c>
      <c r="I211" s="40">
        <v>0</v>
      </c>
      <c r="J211" s="40">
        <v>0</v>
      </c>
      <c r="K211" s="40">
        <v>0</v>
      </c>
      <c r="L211" s="40">
        <v>0</v>
      </c>
      <c r="M211" s="40">
        <v>0</v>
      </c>
      <c r="N211" s="40">
        <v>0</v>
      </c>
      <c r="O211" s="40">
        <v>0</v>
      </c>
      <c r="Q211" s="40">
        <v>0</v>
      </c>
    </row>
    <row r="213" spans="1:17" x14ac:dyDescent="0.2">
      <c r="A213" s="64" t="s">
        <v>91</v>
      </c>
      <c r="B213" s="64"/>
      <c r="C213" s="64"/>
    </row>
    <row r="214" spans="1:17" x14ac:dyDescent="0.2">
      <c r="A214" t="s">
        <v>117</v>
      </c>
    </row>
  </sheetData>
  <mergeCells count="13">
    <mergeCell ref="A50:C50"/>
    <mergeCell ref="A52:B52"/>
    <mergeCell ref="A213:C213"/>
    <mergeCell ref="A1:C1"/>
    <mergeCell ref="A3:C3"/>
    <mergeCell ref="A5:C5"/>
    <mergeCell ref="A6:C6"/>
    <mergeCell ref="A49:C49"/>
    <mergeCell ref="A8:B8"/>
    <mergeCell ref="A87:B87"/>
    <mergeCell ref="A102:B102"/>
    <mergeCell ref="A137:B137"/>
    <mergeCell ref="A192:B19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30525-D757-47BC-9E77-19A91CF1EAC0}">
  <dimension ref="A1:V221"/>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3" width="10.7109375" customWidth="1"/>
    <col min="14" max="18" width="11.42578125" hidden="1" customWidth="1"/>
    <col min="19" max="19" width="11.42578125" customWidth="1"/>
    <col min="20" max="20" width="26.85546875" customWidth="1"/>
    <col min="21" max="21" width="13.7109375" customWidth="1"/>
    <col min="22" max="22" width="16" customWidth="1"/>
  </cols>
  <sheetData>
    <row r="1" spans="1:22" ht="15.75" x14ac:dyDescent="0.25">
      <c r="A1" s="65" t="str">
        <f>Operación!A1</f>
        <v>ESTADÍSTICA POR EMPRESA / AIR CARRIER STATISTICS</v>
      </c>
      <c r="B1" s="65"/>
      <c r="C1" s="65"/>
      <c r="D1" s="65"/>
      <c r="E1" s="65"/>
      <c r="F1" s="65"/>
      <c r="G1" s="65"/>
      <c r="M1" s="14"/>
      <c r="S1" s="14">
        <v>2018</v>
      </c>
    </row>
    <row r="2" spans="1:22" x14ac:dyDescent="0.2">
      <c r="A2" s="68" t="str">
        <f>Operación!A2</f>
        <v>ÍNDICE DE OPERACIONES / OPERATION INDEX</v>
      </c>
      <c r="B2" s="68"/>
      <c r="C2" s="68"/>
      <c r="D2" s="68"/>
      <c r="E2" s="68"/>
      <c r="F2" s="68"/>
      <c r="G2" s="68"/>
    </row>
    <row r="3" spans="1:22" ht="15" x14ac:dyDescent="0.25">
      <c r="A3" s="66" t="str">
        <f>Operación!A3</f>
        <v>AEROPUERTO INTERNACIONAL DE LA CIUDAD DE MÉXICO</v>
      </c>
      <c r="B3" s="66"/>
      <c r="C3" s="66"/>
      <c r="D3" s="66"/>
      <c r="E3" s="66"/>
      <c r="F3" s="66"/>
      <c r="G3" s="66"/>
    </row>
    <row r="5" spans="1:22" ht="38.25" x14ac:dyDescent="0.2">
      <c r="A5" s="46" t="s">
        <v>96</v>
      </c>
      <c r="B5" s="31" t="s">
        <v>79</v>
      </c>
      <c r="C5" s="31" t="s">
        <v>80</v>
      </c>
      <c r="D5" s="31" t="s">
        <v>81</v>
      </c>
      <c r="E5" s="31" t="s">
        <v>82</v>
      </c>
      <c r="F5" s="31" t="s">
        <v>83</v>
      </c>
      <c r="G5" s="31" t="s">
        <v>84</v>
      </c>
      <c r="H5" s="31" t="s">
        <v>85</v>
      </c>
      <c r="I5" s="31" t="s">
        <v>86</v>
      </c>
      <c r="J5" s="31" t="s">
        <v>87</v>
      </c>
      <c r="K5" s="31" t="s">
        <v>88</v>
      </c>
      <c r="L5" s="31" t="s">
        <v>89</v>
      </c>
      <c r="M5" s="31" t="s">
        <v>90</v>
      </c>
      <c r="T5" s="44" t="s">
        <v>5</v>
      </c>
      <c r="U5" s="43" t="s">
        <v>130</v>
      </c>
      <c r="V5" s="43" t="s">
        <v>98</v>
      </c>
    </row>
    <row r="6" spans="1:22" x14ac:dyDescent="0.2">
      <c r="A6" s="8" t="s">
        <v>3</v>
      </c>
      <c r="B6" s="42">
        <f>Operación!D8</f>
        <v>0.92361661688255714</v>
      </c>
      <c r="C6" s="42">
        <f>Operación!E8</f>
        <v>0.91895842765493752</v>
      </c>
      <c r="D6" s="42">
        <f>Operación!F8</f>
        <v>0.92252588924144541</v>
      </c>
      <c r="E6" s="42">
        <f>Operación!G8</f>
        <v>0.95023301850881947</v>
      </c>
      <c r="F6" s="42">
        <f>Operación!H8</f>
        <v>0.95104472259651696</v>
      </c>
      <c r="G6" s="42">
        <f>Operación!I8</f>
        <v>0.95703795738913766</v>
      </c>
      <c r="H6" s="42">
        <f>Operación!J8</f>
        <v>0.96727037412020445</v>
      </c>
      <c r="I6" s="42">
        <f>Operación!K8</f>
        <v>0.96744745940715282</v>
      </c>
      <c r="J6" s="42">
        <f>Operación!L8</f>
        <v>0.93362394333090337</v>
      </c>
      <c r="K6" s="42">
        <f>Operación!M8</f>
        <v>0.93769855530363466</v>
      </c>
      <c r="L6" s="42">
        <f>Operación!N8</f>
        <v>0.93941700402564798</v>
      </c>
      <c r="M6" s="42">
        <f>Operación!O8</f>
        <v>0.96549549362275255</v>
      </c>
      <c r="N6" s="26"/>
      <c r="T6" s="15" t="str">
        <f>Operación!$B$13</f>
        <v>Interjet</v>
      </c>
      <c r="U6" s="42">
        <f>Operación!$Q$13</f>
        <v>0.96115099649646774</v>
      </c>
      <c r="V6" s="42">
        <f>Operación!$Q$15</f>
        <v>0.95924415599333757</v>
      </c>
    </row>
    <row r="7" spans="1:22" x14ac:dyDescent="0.2">
      <c r="A7" s="8" t="s">
        <v>129</v>
      </c>
      <c r="B7" s="42">
        <f>Operación!D52</f>
        <v>0.99833147942157952</v>
      </c>
      <c r="C7" s="42">
        <f>Operación!E52</f>
        <v>0.99426148088499533</v>
      </c>
      <c r="D7" s="42">
        <f>Operación!F52</f>
        <v>0.98131423107237037</v>
      </c>
      <c r="E7" s="42">
        <f>Operación!G52</f>
        <v>0.98709741979343846</v>
      </c>
      <c r="F7" s="42">
        <f>Operación!H52</f>
        <v>0.94436771258612051</v>
      </c>
      <c r="G7" s="42">
        <f>Operación!I52</f>
        <v>0.97468114928540517</v>
      </c>
      <c r="H7" s="42">
        <f>Operación!J52</f>
        <v>0.99914422791838486</v>
      </c>
      <c r="I7" s="42">
        <f>Operación!K52</f>
        <v>0.99961817487590687</v>
      </c>
      <c r="J7" s="42">
        <f>Operación!L52</f>
        <v>0.99566047747185882</v>
      </c>
      <c r="K7" s="42">
        <f>Operación!M52</f>
        <v>0.99799131796586238</v>
      </c>
      <c r="L7" s="42">
        <f>Operación!N52</f>
        <v>0.99843315376143771</v>
      </c>
      <c r="M7" s="42">
        <f>Operación!O52</f>
        <v>0.99774540409295875</v>
      </c>
      <c r="T7" s="15" t="str">
        <f>Operación!$B$18</f>
        <v>Aeroméxico</v>
      </c>
      <c r="U7" s="42">
        <f>Operación!$Q$18</f>
        <v>0.9876633497182592</v>
      </c>
      <c r="V7" s="42">
        <f>Operación!$Q$20</f>
        <v>0.98584102625584458</v>
      </c>
    </row>
    <row r="8" spans="1:22" x14ac:dyDescent="0.2">
      <c r="A8" s="8" t="s">
        <v>128</v>
      </c>
      <c r="B8" s="42">
        <f>Operación!D87</f>
        <v>1</v>
      </c>
      <c r="C8" s="42">
        <f>Operación!E87</f>
        <v>1</v>
      </c>
      <c r="D8" s="42">
        <f>Operación!F87</f>
        <v>1</v>
      </c>
      <c r="E8" s="42">
        <f>Operación!G87</f>
        <v>1</v>
      </c>
      <c r="F8" s="42">
        <f>Operación!H87</f>
        <v>1</v>
      </c>
      <c r="G8" s="42">
        <f>Operación!I87</f>
        <v>1</v>
      </c>
      <c r="H8" s="42">
        <f>Operación!J87</f>
        <v>1</v>
      </c>
      <c r="I8" s="42">
        <f>Operación!K87</f>
        <v>1</v>
      </c>
      <c r="J8" s="42">
        <f>Operación!L87</f>
        <v>1</v>
      </c>
      <c r="K8" s="42">
        <f>Operación!M87</f>
        <v>0.98994974874371855</v>
      </c>
      <c r="L8" s="42">
        <f>Operación!N87</f>
        <v>0.82432432432432434</v>
      </c>
      <c r="M8" s="42">
        <f>Operación!O87</f>
        <v>1</v>
      </c>
      <c r="T8" s="15" t="str">
        <f>Operación!$B$23</f>
        <v>Magnicharters</v>
      </c>
      <c r="U8" s="42">
        <f>Operación!$Q$23</f>
        <v>0.88743400211193246</v>
      </c>
      <c r="V8" s="42">
        <f>Operación!$Q$25</f>
        <v>0.88511087645195352</v>
      </c>
    </row>
    <row r="9" spans="1:22" x14ac:dyDescent="0.2">
      <c r="A9" s="8" t="s">
        <v>127</v>
      </c>
      <c r="B9" s="42">
        <f>Operación!D102</f>
        <v>1</v>
      </c>
      <c r="C9" s="42">
        <f>Operación!E102</f>
        <v>0.90238095238095239</v>
      </c>
      <c r="D9" s="42">
        <f>Operación!F102</f>
        <v>0.93943191311612362</v>
      </c>
      <c r="E9" s="42">
        <f>Operación!G102</f>
        <v>0.97967479674796742</v>
      </c>
      <c r="F9" s="42">
        <f>Operación!H102</f>
        <v>0.96432062561094822</v>
      </c>
      <c r="G9" s="42">
        <f>Operación!I102</f>
        <v>0.99224806201550386</v>
      </c>
      <c r="H9" s="42">
        <f>Operación!J102</f>
        <v>0.99612403100775193</v>
      </c>
      <c r="I9" s="42">
        <f>Operación!K102</f>
        <v>0.99621212121212122</v>
      </c>
      <c r="J9" s="42">
        <f>Operación!L102</f>
        <v>0.96885407572671134</v>
      </c>
      <c r="K9" s="42">
        <f>Operación!M102</f>
        <v>0.99810606060606055</v>
      </c>
      <c r="L9" s="42">
        <f>Operación!N102</f>
        <v>0.99224806201550386</v>
      </c>
      <c r="M9" s="42">
        <f>Operación!O102</f>
        <v>0.99593495934959353</v>
      </c>
      <c r="T9" s="15" t="str">
        <f>Operación!$B$28</f>
        <v>Aeroméxico 
Connect</v>
      </c>
      <c r="U9" s="42">
        <f>Operación!$Q$28</f>
        <v>0.9953595168494882</v>
      </c>
      <c r="V9" s="42">
        <f>Operación!$Q$30</f>
        <v>0.99458771092008913</v>
      </c>
    </row>
    <row r="10" spans="1:22" x14ac:dyDescent="0.2">
      <c r="A10" s="8" t="s">
        <v>126</v>
      </c>
      <c r="B10" s="42">
        <f>Operación!D137</f>
        <v>1</v>
      </c>
      <c r="C10" s="42">
        <f>Operación!E137</f>
        <v>1</v>
      </c>
      <c r="D10" s="42">
        <f>Operación!F137</f>
        <v>0.99523809523809526</v>
      </c>
      <c r="E10" s="42">
        <f>Operación!G137</f>
        <v>0.99322033898305084</v>
      </c>
      <c r="F10" s="42">
        <f>Operación!H137</f>
        <v>0.95555555555555549</v>
      </c>
      <c r="G10" s="42">
        <f>Operación!I137</f>
        <v>0.99814814814814801</v>
      </c>
      <c r="H10" s="42">
        <f>Operación!J137</f>
        <v>1</v>
      </c>
      <c r="I10" s="42">
        <f>Operación!K137</f>
        <v>1</v>
      </c>
      <c r="J10" s="42">
        <f>Operación!L137</f>
        <v>0.99487179487179489</v>
      </c>
      <c r="K10" s="42">
        <f>Operación!M137</f>
        <v>0.99641483794489261</v>
      </c>
      <c r="L10" s="42">
        <f>Operación!N137</f>
        <v>0.99316239316239319</v>
      </c>
      <c r="M10" s="42">
        <f>Operación!O137</f>
        <v>0.99773242630385495</v>
      </c>
      <c r="T10" s="15" t="str">
        <f>Operación!$B$33</f>
        <v>Aeromar</v>
      </c>
      <c r="U10" s="42">
        <f>Operación!$Q$33</f>
        <v>0.90743243243243243</v>
      </c>
      <c r="V10" s="42">
        <f>Operación!$Q$35</f>
        <v>0.90729729729729724</v>
      </c>
    </row>
    <row r="11" spans="1:22" x14ac:dyDescent="0.2">
      <c r="A11" s="8" t="s">
        <v>125</v>
      </c>
      <c r="B11" s="42">
        <f>Operación!D192</f>
        <v>1</v>
      </c>
      <c r="C11" s="42">
        <f>Operación!E192</f>
        <v>1</v>
      </c>
      <c r="D11" s="42">
        <f>Operación!F192</f>
        <v>1</v>
      </c>
      <c r="E11" s="42">
        <f>Operación!G192</f>
        <v>1</v>
      </c>
      <c r="F11" s="42">
        <f>Operación!H192</f>
        <v>1</v>
      </c>
      <c r="G11" s="42">
        <f>Operación!I192</f>
        <v>1</v>
      </c>
      <c r="H11" s="42">
        <f>Operación!J192</f>
        <v>1</v>
      </c>
      <c r="I11" s="42">
        <f>Operación!K192</f>
        <v>1</v>
      </c>
      <c r="J11" s="42">
        <f>Operación!L192</f>
        <v>1</v>
      </c>
      <c r="K11" s="42">
        <f>Operación!M192</f>
        <v>1</v>
      </c>
      <c r="L11" s="42">
        <f>Operación!N192</f>
        <v>0.91304347826086951</v>
      </c>
      <c r="M11" s="42">
        <f>Operación!O192</f>
        <v>1</v>
      </c>
      <c r="T11" s="15" t="str">
        <f>Operación!$B$38</f>
        <v>Vivaaerobus</v>
      </c>
      <c r="U11" s="42">
        <f>Operación!$Q$38</f>
        <v>0.92361877927121805</v>
      </c>
      <c r="V11" s="42">
        <f>Operación!$Q$40</f>
        <v>0.92285725164680343</v>
      </c>
    </row>
    <row r="12" spans="1:22" x14ac:dyDescent="0.2">
      <c r="T12" s="15" t="str">
        <f>Operación!$B$43</f>
        <v>Volaris</v>
      </c>
      <c r="U12" s="42">
        <f>Operación!$Q$43</f>
        <v>0.94075617743376005</v>
      </c>
      <c r="V12" s="42">
        <f>Operación!$Q$45</f>
        <v>0.94075617743376005</v>
      </c>
    </row>
    <row r="44" spans="1:22" ht="38.25" x14ac:dyDescent="0.2">
      <c r="A44" s="46" t="s">
        <v>97</v>
      </c>
      <c r="B44" s="31" t="s">
        <v>79</v>
      </c>
      <c r="C44" s="31" t="s">
        <v>80</v>
      </c>
      <c r="D44" s="31" t="s">
        <v>81</v>
      </c>
      <c r="E44" s="31" t="s">
        <v>82</v>
      </c>
      <c r="F44" s="31" t="s">
        <v>83</v>
      </c>
      <c r="G44" s="31" t="s">
        <v>84</v>
      </c>
      <c r="H44" s="31" t="s">
        <v>85</v>
      </c>
      <c r="I44" s="31" t="s">
        <v>86</v>
      </c>
      <c r="J44" s="31" t="s">
        <v>87</v>
      </c>
      <c r="K44" s="31" t="s">
        <v>88</v>
      </c>
      <c r="L44" s="31" t="s">
        <v>89</v>
      </c>
      <c r="M44" s="31" t="s">
        <v>90</v>
      </c>
      <c r="T44" s="44" t="s">
        <v>5</v>
      </c>
      <c r="U44" s="43" t="s">
        <v>130</v>
      </c>
      <c r="V44" s="43" t="s">
        <v>98</v>
      </c>
    </row>
    <row r="45" spans="1:22" x14ac:dyDescent="0.2">
      <c r="A45" s="8" t="s">
        <v>3</v>
      </c>
      <c r="B45" s="42">
        <f>Operación!D10</f>
        <v>0.92137528799410029</v>
      </c>
      <c r="C45" s="42">
        <f>Operación!E10</f>
        <v>0.91890370010691425</v>
      </c>
      <c r="D45" s="42">
        <f>Operación!F10</f>
        <v>0.92230456575100683</v>
      </c>
      <c r="E45" s="42">
        <f>Operación!G10</f>
        <v>0.950170297679232</v>
      </c>
      <c r="F45" s="42">
        <f>Operación!H10</f>
        <v>0.95089562686974805</v>
      </c>
      <c r="G45" s="42">
        <f>Operación!I10</f>
        <v>0.956502297048624</v>
      </c>
      <c r="H45" s="42">
        <f>Operación!J10</f>
        <v>0.96704863682713438</v>
      </c>
      <c r="I45" s="42">
        <f>Operación!K10</f>
        <v>0.9670016854891671</v>
      </c>
      <c r="J45" s="42">
        <f>Operación!L10</f>
        <v>0.930975324562902</v>
      </c>
      <c r="K45" s="45">
        <f>Operación!M10</f>
        <v>0.936402957099845</v>
      </c>
      <c r="L45" s="45">
        <f>Operación!N10</f>
        <v>0.93785179590790357</v>
      </c>
      <c r="M45" s="45">
        <f>Operación!O10</f>
        <v>0.96201552613518238</v>
      </c>
      <c r="T45" s="15" t="str">
        <f>Operación!$B$57</f>
        <v>American 
Airlines</v>
      </c>
      <c r="U45" s="42">
        <f>Operación!$Q$57</f>
        <v>0.99554311774461024</v>
      </c>
      <c r="V45" s="42">
        <f>Operación!$Q$59</f>
        <v>0.99554311774461024</v>
      </c>
    </row>
    <row r="46" spans="1:22" x14ac:dyDescent="0.2">
      <c r="A46" s="8" t="s">
        <v>4</v>
      </c>
      <c r="B46" s="42">
        <f>Operación!D54</f>
        <v>0.99833147942157952</v>
      </c>
      <c r="C46" s="42">
        <f>Operación!E54</f>
        <v>0.99426148088499533</v>
      </c>
      <c r="D46" s="42">
        <f>Operación!F54</f>
        <v>0.98062266814014354</v>
      </c>
      <c r="E46" s="42">
        <f>Operación!G54</f>
        <v>0.98709741979343846</v>
      </c>
      <c r="F46" s="42">
        <f>Operación!H54</f>
        <v>0.94436771258612051</v>
      </c>
      <c r="G46" s="42">
        <f>Operación!I54</f>
        <v>0.97468114928540517</v>
      </c>
      <c r="H46" s="42">
        <f>Operación!J54</f>
        <v>0.99914422791838486</v>
      </c>
      <c r="I46" s="42">
        <f>Operación!K54</f>
        <v>0.9982740888544015</v>
      </c>
      <c r="J46" s="42">
        <f>Operación!L54</f>
        <v>0.99149957382962739</v>
      </c>
      <c r="K46" s="45">
        <f>Operación!M54</f>
        <v>0.99799131796586238</v>
      </c>
      <c r="L46" s="45">
        <f>Operación!N54</f>
        <v>0.99168824223914909</v>
      </c>
      <c r="M46" s="45">
        <f>Operación!O54</f>
        <v>0.99774540409295875</v>
      </c>
      <c r="T46" s="15" t="str">
        <f>Operación!$B$62</f>
        <v>Alaska 
Airlines</v>
      </c>
      <c r="U46" s="42">
        <f>Operación!$Q$62</f>
        <v>1</v>
      </c>
      <c r="V46" s="42">
        <f>Operación!$Q$64</f>
        <v>1</v>
      </c>
    </row>
    <row r="47" spans="1:22" x14ac:dyDescent="0.2">
      <c r="A47" s="8" t="s">
        <v>128</v>
      </c>
      <c r="B47" s="42">
        <f>Operación!D89</f>
        <v>1</v>
      </c>
      <c r="C47" s="42">
        <f>Operación!E89</f>
        <v>1</v>
      </c>
      <c r="D47" s="42">
        <f>Operación!F89</f>
        <v>1</v>
      </c>
      <c r="E47" s="42">
        <f>Operación!G89</f>
        <v>1</v>
      </c>
      <c r="F47" s="42">
        <f>Operación!H89</f>
        <v>1</v>
      </c>
      <c r="G47" s="42">
        <f>Operación!I89</f>
        <v>1</v>
      </c>
      <c r="H47" s="42">
        <f>Operación!J89</f>
        <v>1</v>
      </c>
      <c r="I47" s="42">
        <f>Operación!K89</f>
        <v>1</v>
      </c>
      <c r="J47" s="42">
        <f>Operación!L89</f>
        <v>1</v>
      </c>
      <c r="K47" s="42">
        <f>Operación!M89</f>
        <v>0.98994974874371855</v>
      </c>
      <c r="L47" s="42">
        <f>Operación!N89</f>
        <v>0.82432432432432434</v>
      </c>
      <c r="M47" s="42">
        <f>Operación!O89</f>
        <v>1</v>
      </c>
      <c r="T47" s="15" t="str">
        <f>Operación!$B$67</f>
        <v>Delta Airlines</v>
      </c>
      <c r="U47" s="42">
        <f>Operación!$Q$67</f>
        <v>0.98354771163625487</v>
      </c>
      <c r="V47" s="42">
        <f>Operación!$Q$69</f>
        <v>0.98130421776847143</v>
      </c>
    </row>
    <row r="48" spans="1:22" x14ac:dyDescent="0.2">
      <c r="A48" s="8" t="s">
        <v>127</v>
      </c>
      <c r="B48" s="42">
        <f>Operación!D104</f>
        <v>1</v>
      </c>
      <c r="C48" s="42">
        <f>Operación!E104</f>
        <v>0.90238095238095239</v>
      </c>
      <c r="D48" s="42">
        <f>Operación!F104</f>
        <v>0.93943191311612362</v>
      </c>
      <c r="E48" s="42">
        <f>Operación!G104</f>
        <v>0.97967479674796742</v>
      </c>
      <c r="F48" s="42">
        <f>Operación!H104</f>
        <v>0.96432062561094822</v>
      </c>
      <c r="G48" s="42">
        <f>Operación!I104</f>
        <v>0.99224806201550386</v>
      </c>
      <c r="H48" s="42">
        <f>Operación!J104</f>
        <v>0.99612403100775193</v>
      </c>
      <c r="I48" s="42">
        <f>Operación!K104</f>
        <v>0.99242424242424254</v>
      </c>
      <c r="J48" s="42">
        <f>Operación!L104</f>
        <v>0.96101093847180941</v>
      </c>
      <c r="K48" s="42">
        <f>Operación!M104</f>
        <v>0.99810606060606055</v>
      </c>
      <c r="L48" s="42">
        <f>Operación!N104</f>
        <v>0.99224806201550386</v>
      </c>
      <c r="M48" s="42">
        <f>Operación!O104</f>
        <v>0.99593495934959353</v>
      </c>
      <c r="T48" s="15" t="str">
        <f>Operación!$B$72</f>
        <v>Jet Blue Air</v>
      </c>
      <c r="U48" s="42">
        <f>Operación!$Q$72</f>
        <v>0.95154735854954675</v>
      </c>
      <c r="V48" s="42">
        <f>Operación!$Q$74</f>
        <v>0.94967177242888401</v>
      </c>
    </row>
    <row r="49" spans="1:22" x14ac:dyDescent="0.2">
      <c r="A49" s="8" t="s">
        <v>126</v>
      </c>
      <c r="B49" s="42">
        <f>Operación!D139</f>
        <v>1</v>
      </c>
      <c r="C49" s="42">
        <f>Operación!E139</f>
        <v>1</v>
      </c>
      <c r="D49" s="42">
        <f>Operación!F139</f>
        <v>0.99523809523809526</v>
      </c>
      <c r="E49" s="42">
        <f>Operación!G139</f>
        <v>0.99322033898305084</v>
      </c>
      <c r="F49" s="42">
        <f>Operación!H139</f>
        <v>0.95555555555555549</v>
      </c>
      <c r="G49" s="42">
        <f>Operación!I139</f>
        <v>0.99814814814814801</v>
      </c>
      <c r="H49" s="42">
        <f>Operación!J139</f>
        <v>1</v>
      </c>
      <c r="I49" s="42">
        <f>Operación!K139</f>
        <v>1</v>
      </c>
      <c r="J49" s="42">
        <f>Operación!L139</f>
        <v>0.99487179487179489</v>
      </c>
      <c r="K49" s="42">
        <f>Operación!M139</f>
        <v>0.99641483794489261</v>
      </c>
      <c r="L49" s="42">
        <f>Operación!N139</f>
        <v>0.99316239316239319</v>
      </c>
      <c r="M49" s="42">
        <f>Operación!O139</f>
        <v>0.99773242630385495</v>
      </c>
      <c r="T49" s="15" t="str">
        <f>Operación!$B$77</f>
        <v>Southwest 
Airlines</v>
      </c>
      <c r="U49" s="42">
        <f>Operación!$Q$77</f>
        <v>0.99586349534643226</v>
      </c>
      <c r="V49" s="42">
        <f>Operación!$Q$79</f>
        <v>0.99482936918304032</v>
      </c>
    </row>
    <row r="50" spans="1:22" x14ac:dyDescent="0.2">
      <c r="A50" s="8" t="s">
        <v>125</v>
      </c>
      <c r="B50" s="42">
        <f>Operación!D194</f>
        <v>1</v>
      </c>
      <c r="C50" s="42">
        <f>Operación!E194</f>
        <v>1</v>
      </c>
      <c r="D50" s="42">
        <f>Operación!F194</f>
        <v>1</v>
      </c>
      <c r="E50" s="42">
        <f>Operación!G194</f>
        <v>1</v>
      </c>
      <c r="F50" s="42">
        <f>Operación!H194</f>
        <v>1</v>
      </c>
      <c r="G50" s="42">
        <f>Operación!I194</f>
        <v>1</v>
      </c>
      <c r="H50" s="42">
        <f>Operación!J194</f>
        <v>1</v>
      </c>
      <c r="I50" s="42">
        <f>Operación!K194</f>
        <v>1</v>
      </c>
      <c r="J50" s="42">
        <f>Operación!L194</f>
        <v>1</v>
      </c>
      <c r="K50" s="42">
        <f>Operación!M194</f>
        <v>1</v>
      </c>
      <c r="L50" s="42">
        <f>Operación!N194</f>
        <v>0.91304347826086951</v>
      </c>
      <c r="M50" s="42">
        <f>Operación!O194</f>
        <v>1</v>
      </c>
      <c r="T50" s="15" t="str">
        <f>Operación!$B$82</f>
        <v>United 
Airlines</v>
      </c>
      <c r="U50" s="42">
        <f>Operación!$Q$82</f>
        <v>0.99502196193265002</v>
      </c>
      <c r="V50" s="42">
        <f>Operación!$Q$84</f>
        <v>0.99404587603709127</v>
      </c>
    </row>
    <row r="89" spans="20:22" ht="38.25" x14ac:dyDescent="0.2">
      <c r="T89" s="44" t="s">
        <v>5</v>
      </c>
      <c r="U89" s="43" t="s">
        <v>130</v>
      </c>
      <c r="V89" s="43" t="s">
        <v>98</v>
      </c>
    </row>
    <row r="90" spans="20:22" x14ac:dyDescent="0.2">
      <c r="T90" s="15" t="str">
        <f>Operación!$B$92</f>
        <v>Air Canada</v>
      </c>
      <c r="U90" s="42">
        <f>Operación!$Q$92</f>
        <v>0.98733108108108103</v>
      </c>
      <c r="V90" s="42">
        <f>Operación!$Q$94</f>
        <v>0.98733108108108103</v>
      </c>
    </row>
    <row r="91" spans="20:22" x14ac:dyDescent="0.2">
      <c r="T91" s="15" t="str">
        <f>Operación!$B$97</f>
        <v>West Jet</v>
      </c>
      <c r="U91" s="42">
        <f>Operación!$Q$97</f>
        <v>1</v>
      </c>
      <c r="V91" s="42">
        <f>Operación!$Q$99</f>
        <v>1</v>
      </c>
    </row>
    <row r="123" spans="20:22" ht="38.25" x14ac:dyDescent="0.2">
      <c r="T123" s="44" t="s">
        <v>5</v>
      </c>
      <c r="U123" s="43" t="s">
        <v>130</v>
      </c>
      <c r="V123" s="43" t="s">
        <v>98</v>
      </c>
    </row>
    <row r="124" spans="20:22" x14ac:dyDescent="0.2">
      <c r="T124" s="15" t="str">
        <f>Operación!$B$107</f>
        <v>Air France</v>
      </c>
      <c r="U124" s="42">
        <f>Operación!$Q$107</f>
        <v>0.949050949050949</v>
      </c>
      <c r="V124" s="42">
        <f>Operación!$Q$109</f>
        <v>0.9430569430569431</v>
      </c>
    </row>
    <row r="125" spans="20:22" x14ac:dyDescent="0.2">
      <c r="T125" s="15" t="str">
        <f>Operación!$B$112</f>
        <v>Alitalia</v>
      </c>
      <c r="U125" s="42">
        <f>Operación!$Q$112</f>
        <v>0.92197125256673507</v>
      </c>
      <c r="V125" s="42">
        <f>Operación!$Q$114</f>
        <v>0.92197125256673507</v>
      </c>
    </row>
    <row r="126" spans="20:22" x14ac:dyDescent="0.2">
      <c r="T126" s="15" t="str">
        <f>Operación!$B$117</f>
        <v>British Airways</v>
      </c>
      <c r="U126" s="42">
        <f>Operación!$Q$117</f>
        <v>1</v>
      </c>
      <c r="V126" s="42">
        <f>Operación!$Q$119</f>
        <v>1</v>
      </c>
    </row>
    <row r="127" spans="20:22" x14ac:dyDescent="0.2">
      <c r="T127" s="15" t="str">
        <f>Operación!$B$122</f>
        <v>Lufthansa</v>
      </c>
      <c r="U127" s="42">
        <f>Operación!$Q$122</f>
        <v>0.98996655518394649</v>
      </c>
      <c r="V127" s="42">
        <f>Operación!$Q$124</f>
        <v>0.98996655518394649</v>
      </c>
    </row>
    <row r="128" spans="20:22" x14ac:dyDescent="0.2">
      <c r="T128" s="15" t="str">
        <f>Operación!$B$127</f>
        <v>Iberia</v>
      </c>
      <c r="U128" s="42">
        <f>Operación!$Q$127</f>
        <v>0.9994343891402715</v>
      </c>
      <c r="V128" s="42">
        <f>Operación!$Q$129</f>
        <v>0.9994343891402715</v>
      </c>
    </row>
    <row r="129" spans="20:22" x14ac:dyDescent="0.2">
      <c r="T129" s="15" t="str">
        <f>Operación!$B$132</f>
        <v>K L M</v>
      </c>
      <c r="U129" s="42">
        <f>Operación!$Q$132</f>
        <v>0.99724517906336085</v>
      </c>
      <c r="V129" s="42">
        <f>Operación!$Q$134</f>
        <v>0.99724517906336085</v>
      </c>
    </row>
    <row r="174" spans="20:22" ht="38.25" x14ac:dyDescent="0.2">
      <c r="T174" s="44" t="s">
        <v>5</v>
      </c>
      <c r="U174" s="43" t="s">
        <v>130</v>
      </c>
      <c r="V174" s="43" t="s">
        <v>98</v>
      </c>
    </row>
    <row r="175" spans="20:22" x14ac:dyDescent="0.2">
      <c r="T175" s="15" t="str">
        <f>Operación!$B$142</f>
        <v>Avianca</v>
      </c>
      <c r="U175" s="42">
        <f>Operación!$Q$142</f>
        <v>1</v>
      </c>
      <c r="V175" s="42">
        <f>Operación!$Q$144</f>
        <v>1</v>
      </c>
    </row>
    <row r="176" spans="20:22" x14ac:dyDescent="0.2">
      <c r="T176" s="15" t="str">
        <f>Operación!$B$147</f>
        <v>Copa</v>
      </c>
      <c r="U176" s="42">
        <f>Operación!$Q$147</f>
        <v>1</v>
      </c>
      <c r="V176" s="42">
        <f>Operación!$Q$149</f>
        <v>1</v>
      </c>
    </row>
    <row r="177" spans="20:22" x14ac:dyDescent="0.2">
      <c r="T177" s="15" t="str">
        <f>Operación!$B$152</f>
        <v>Cubana</v>
      </c>
      <c r="U177" s="42">
        <f>Operación!$Q$152</f>
        <v>1</v>
      </c>
      <c r="V177" s="42">
        <f>Operación!$Q$154</f>
        <v>1</v>
      </c>
    </row>
    <row r="178" spans="20:22" x14ac:dyDescent="0.2">
      <c r="T178" s="15" t="str">
        <f>Operación!$B$157</f>
        <v>Lan Chile 
Airlines</v>
      </c>
      <c r="U178" s="42">
        <f>Operación!$Q$157</f>
        <v>1</v>
      </c>
      <c r="V178" s="42">
        <f>Operación!$Q$159</f>
        <v>1</v>
      </c>
    </row>
    <row r="179" spans="20:22" x14ac:dyDescent="0.2">
      <c r="T179" s="15" t="str">
        <f>Operación!$B$162</f>
        <v>Lanperu</v>
      </c>
      <c r="U179" s="42">
        <f>Operación!$Q$162</f>
        <v>0.99863201094391241</v>
      </c>
      <c r="V179" s="42">
        <f>Operación!$Q$164</f>
        <v>0.99863201094391241</v>
      </c>
    </row>
    <row r="180" spans="20:22" x14ac:dyDescent="0.2">
      <c r="T180" s="15" t="str">
        <f>Operación!$B$167</f>
        <v>Aerorepública</v>
      </c>
      <c r="U180" s="42">
        <f>Operación!$Q$167</f>
        <v>1</v>
      </c>
      <c r="V180" s="42">
        <f>Operación!$Q$169</f>
        <v>1</v>
      </c>
    </row>
    <row r="181" spans="20:22" x14ac:dyDescent="0.2">
      <c r="T181" s="15" t="str">
        <f>Operación!$B$172</f>
        <v>Taca</v>
      </c>
      <c r="U181" s="42">
        <f>Operación!$Q$172</f>
        <v>1</v>
      </c>
      <c r="V181" s="42">
        <f>Operación!$Q$174</f>
        <v>1</v>
      </c>
    </row>
    <row r="182" spans="20:22" x14ac:dyDescent="0.2">
      <c r="T182" s="15" t="str">
        <f>Operación!$B$177</f>
        <v>TAM Linhas 
Aereas</v>
      </c>
      <c r="U182" s="42">
        <f>Operación!$Q$177</f>
        <v>0.99865951742627346</v>
      </c>
      <c r="V182" s="42">
        <f>Operación!$Q$179</f>
        <v>0.99865951742627346</v>
      </c>
    </row>
    <row r="183" spans="20:22" x14ac:dyDescent="0.2">
      <c r="T183" s="15" t="str">
        <f>Operación!$B$182</f>
        <v>Taca Peru</v>
      </c>
      <c r="U183" s="42">
        <f>Operación!$Q$182</f>
        <v>1</v>
      </c>
      <c r="V183" s="42">
        <f>Operación!$Q$184</f>
        <v>1</v>
      </c>
    </row>
    <row r="184" spans="20:22" x14ac:dyDescent="0.2">
      <c r="T184" s="15" t="str">
        <f>Operación!$B$187</f>
        <v>Volaris 
Costa Rica</v>
      </c>
      <c r="U184" s="42">
        <f>Operación!$Q$187</f>
        <v>0.92447129909365555</v>
      </c>
      <c r="V184" s="42">
        <f>Operación!$Q$189</f>
        <v>0.92447129909365555</v>
      </c>
    </row>
    <row r="218" spans="20:22" ht="38.25" x14ac:dyDescent="0.2">
      <c r="T218" s="44" t="s">
        <v>5</v>
      </c>
      <c r="U218" s="43" t="s">
        <v>130</v>
      </c>
      <c r="V218" s="43" t="s">
        <v>98</v>
      </c>
    </row>
    <row r="219" spans="20:22" x14ac:dyDescent="0.2">
      <c r="T219" s="15" t="str">
        <f>Operación!$B$197</f>
        <v>All Nippon 
Airways</v>
      </c>
      <c r="U219" s="42">
        <f>Operación!$Q$197</f>
        <v>1</v>
      </c>
      <c r="V219" s="42">
        <f>Operación!$Q$199</f>
        <v>1</v>
      </c>
    </row>
    <row r="220" spans="20:22" x14ac:dyDescent="0.2">
      <c r="T220" s="15" t="str">
        <f>Operación!$B$202</f>
        <v>Hainan 
Airlines</v>
      </c>
      <c r="U220" s="42">
        <f>Operación!$Q$202</f>
        <v>0.96470588235294119</v>
      </c>
      <c r="V220" s="42">
        <f>Operación!$Q$204</f>
        <v>0.96470588235294119</v>
      </c>
    </row>
    <row r="221" spans="20:22" x14ac:dyDescent="0.2">
      <c r="T221" s="15" t="str">
        <f>Operación!$B$207</f>
        <v>China 
Southern 
Airlines</v>
      </c>
      <c r="U221" s="42">
        <f>Operación!$Q$207</f>
        <v>1</v>
      </c>
      <c r="V221" s="42">
        <f>Operación!$Q$209</f>
        <v>1</v>
      </c>
    </row>
  </sheetData>
  <mergeCells count="3">
    <mergeCell ref="A1:G1"/>
    <mergeCell ref="A2:G2"/>
    <mergeCell ref="A3:G3"/>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52DD-0B2D-47BB-930E-46105C6A64AA}">
  <dimension ref="E3:M14"/>
  <sheetViews>
    <sheetView showGridLines="0" zoomScale="85" zoomScaleNormal="85" workbookViewId="0"/>
  </sheetViews>
  <sheetFormatPr baseColWidth="10" defaultRowHeight="15" x14ac:dyDescent="0.25"/>
  <cols>
    <col min="1" max="6" width="11.42578125" style="47"/>
    <col min="7" max="7" width="11.42578125" customWidth="1"/>
    <col min="8" max="8" width="37.85546875" bestFit="1" customWidth="1"/>
    <col min="9" max="9" width="13.5703125" bestFit="1" customWidth="1"/>
    <col min="10" max="20" width="9.7109375" style="47" customWidth="1"/>
    <col min="21" max="16384" width="11.42578125" style="47"/>
  </cols>
  <sheetData>
    <row r="3" spans="5:13" x14ac:dyDescent="0.25">
      <c r="H3" s="58" t="s">
        <v>99</v>
      </c>
      <c r="I3" s="59">
        <v>410401</v>
      </c>
    </row>
    <row r="4" spans="5:13" x14ac:dyDescent="0.25">
      <c r="H4" s="48" t="s">
        <v>100</v>
      </c>
      <c r="I4" s="49">
        <v>12909</v>
      </c>
    </row>
    <row r="5" spans="5:13" x14ac:dyDescent="0.25">
      <c r="H5" s="50" t="s">
        <v>101</v>
      </c>
      <c r="I5" s="51">
        <v>12437</v>
      </c>
    </row>
    <row r="6" spans="5:13" x14ac:dyDescent="0.25">
      <c r="H6" s="52" t="s">
        <v>133</v>
      </c>
      <c r="I6" s="53">
        <v>12200</v>
      </c>
    </row>
    <row r="7" spans="5:13" x14ac:dyDescent="0.25">
      <c r="H7" s="52" t="s">
        <v>203</v>
      </c>
      <c r="I7" s="53">
        <v>191</v>
      </c>
    </row>
    <row r="8" spans="5:13" x14ac:dyDescent="0.25">
      <c r="H8" s="52" t="s">
        <v>102</v>
      </c>
      <c r="I8" s="53">
        <v>46</v>
      </c>
    </row>
    <row r="9" spans="5:13" x14ac:dyDescent="0.25">
      <c r="H9" s="54" t="s">
        <v>103</v>
      </c>
      <c r="I9" s="55">
        <v>472</v>
      </c>
    </row>
    <row r="10" spans="5:13" x14ac:dyDescent="0.25">
      <c r="H10" s="56" t="s">
        <v>104</v>
      </c>
      <c r="I10" s="57">
        <v>371</v>
      </c>
    </row>
    <row r="11" spans="5:13" x14ac:dyDescent="0.25">
      <c r="H11" s="56" t="s">
        <v>105</v>
      </c>
      <c r="I11" s="57">
        <v>101</v>
      </c>
    </row>
    <row r="13" spans="5:13" ht="18.75" x14ac:dyDescent="0.3">
      <c r="E13" s="69" t="str">
        <f>"Porcentaje de operaciones Ene-Dic en el "&amp;PROPER(Operación!A3)</f>
        <v>Porcentaje de operaciones Ene-Dic en el Aeropuerto Internacional De La Ciudad De México</v>
      </c>
      <c r="F13" s="69"/>
      <c r="G13" s="69"/>
      <c r="H13" s="69"/>
      <c r="I13" s="69"/>
      <c r="J13" s="69"/>
      <c r="K13" s="69"/>
      <c r="L13" s="69"/>
      <c r="M13" s="69"/>
    </row>
    <row r="14" spans="5:13" ht="18.75" x14ac:dyDescent="0.3">
      <c r="E14" s="69">
        <v>2018</v>
      </c>
      <c r="F14" s="69"/>
      <c r="G14" s="69"/>
      <c r="H14" s="69"/>
      <c r="I14" s="69"/>
      <c r="J14" s="69"/>
      <c r="K14" s="69"/>
      <c r="L14" s="69"/>
      <c r="M14" s="69"/>
    </row>
  </sheetData>
  <mergeCells count="2">
    <mergeCell ref="E13:M13"/>
    <mergeCell ref="E14:M14"/>
  </mergeCells>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16" bestFit="1" customWidth="1"/>
    <col min="2" max="13" width="9.7109375" style="16" customWidth="1"/>
    <col min="14" max="16384" width="11.42578125" style="16"/>
  </cols>
  <sheetData>
    <row r="1" spans="1:13" x14ac:dyDescent="0.25">
      <c r="A1" s="60" t="s">
        <v>51</v>
      </c>
      <c r="B1" s="16" t="s">
        <v>52</v>
      </c>
    </row>
    <row r="2" spans="1:13" x14ac:dyDescent="0.25">
      <c r="A2" s="60" t="s">
        <v>5</v>
      </c>
      <c r="B2" s="16" t="s">
        <v>52</v>
      </c>
    </row>
    <row r="4" spans="1:13" ht="30" x14ac:dyDescent="0.25">
      <c r="A4" s="61" t="s">
        <v>53</v>
      </c>
      <c r="B4" s="17" t="s">
        <v>54</v>
      </c>
      <c r="C4" s="17" t="s">
        <v>55</v>
      </c>
      <c r="D4" s="17" t="s">
        <v>56</v>
      </c>
      <c r="E4" s="17" t="s">
        <v>57</v>
      </c>
      <c r="F4" s="17" t="s">
        <v>58</v>
      </c>
      <c r="G4" s="17" t="s">
        <v>59</v>
      </c>
      <c r="H4" s="17" t="s">
        <v>60</v>
      </c>
      <c r="I4" s="17" t="s">
        <v>114</v>
      </c>
      <c r="J4" s="17" t="s">
        <v>61</v>
      </c>
      <c r="K4" s="17" t="s">
        <v>62</v>
      </c>
      <c r="L4" s="17" t="s">
        <v>63</v>
      </c>
      <c r="M4" s="17" t="s">
        <v>115</v>
      </c>
    </row>
    <row r="5" spans="1:13" x14ac:dyDescent="0.25">
      <c r="A5" s="20" t="s">
        <v>64</v>
      </c>
      <c r="B5" s="21">
        <v>1176</v>
      </c>
      <c r="C5" s="21">
        <v>1522</v>
      </c>
      <c r="D5" s="21">
        <v>1636</v>
      </c>
      <c r="E5" s="21">
        <v>967</v>
      </c>
      <c r="F5" s="21">
        <v>980</v>
      </c>
      <c r="G5" s="21">
        <v>935</v>
      </c>
      <c r="H5" s="21">
        <v>527</v>
      </c>
      <c r="I5" s="21">
        <v>649</v>
      </c>
      <c r="J5" s="21">
        <v>766</v>
      </c>
      <c r="K5" s="21">
        <v>849</v>
      </c>
      <c r="L5" s="21">
        <v>1542</v>
      </c>
      <c r="M5" s="21">
        <v>888</v>
      </c>
    </row>
    <row r="6" spans="1:13" x14ac:dyDescent="0.25">
      <c r="A6" s="22" t="s">
        <v>67</v>
      </c>
      <c r="B6" s="21">
        <v>1111</v>
      </c>
      <c r="C6" s="21">
        <v>1510</v>
      </c>
      <c r="D6" s="21">
        <v>1600</v>
      </c>
      <c r="E6" s="21">
        <v>961</v>
      </c>
      <c r="F6" s="21">
        <v>954</v>
      </c>
      <c r="G6" s="21">
        <v>908</v>
      </c>
      <c r="H6" s="21">
        <v>517</v>
      </c>
      <c r="I6" s="21">
        <v>642</v>
      </c>
      <c r="J6" s="21">
        <v>736</v>
      </c>
      <c r="K6" s="21">
        <v>846</v>
      </c>
      <c r="L6" s="21">
        <v>1537</v>
      </c>
      <c r="M6" s="21">
        <v>878</v>
      </c>
    </row>
    <row r="7" spans="1:13" x14ac:dyDescent="0.25">
      <c r="A7" s="22" t="s">
        <v>65</v>
      </c>
      <c r="B7" s="21">
        <v>20</v>
      </c>
      <c r="C7" s="21">
        <v>12</v>
      </c>
      <c r="D7" s="21">
        <v>36</v>
      </c>
      <c r="E7" s="21">
        <v>6</v>
      </c>
      <c r="F7" s="21">
        <v>26</v>
      </c>
      <c r="G7" s="21">
        <v>27</v>
      </c>
      <c r="H7" s="21">
        <v>10</v>
      </c>
      <c r="I7" s="21">
        <v>7</v>
      </c>
      <c r="J7" s="21">
        <v>30</v>
      </c>
      <c r="K7" s="21">
        <v>3</v>
      </c>
      <c r="L7" s="21">
        <v>4</v>
      </c>
      <c r="M7" s="21">
        <v>10</v>
      </c>
    </row>
    <row r="8" spans="1:13" x14ac:dyDescent="0.25">
      <c r="A8" s="22" t="s">
        <v>131</v>
      </c>
      <c r="B8" s="21">
        <v>0</v>
      </c>
      <c r="C8" s="21">
        <v>0</v>
      </c>
      <c r="D8" s="21">
        <v>0</v>
      </c>
      <c r="E8" s="21">
        <v>0</v>
      </c>
      <c r="F8" s="21">
        <v>0</v>
      </c>
      <c r="G8" s="21">
        <v>0</v>
      </c>
      <c r="H8" s="21">
        <v>0</v>
      </c>
      <c r="I8" s="21">
        <v>0</v>
      </c>
      <c r="J8" s="21">
        <v>0</v>
      </c>
      <c r="K8" s="21">
        <v>0</v>
      </c>
      <c r="L8" s="21">
        <v>0</v>
      </c>
      <c r="M8" s="21">
        <v>0</v>
      </c>
    </row>
    <row r="9" spans="1:13" x14ac:dyDescent="0.25">
      <c r="A9" s="22" t="s">
        <v>68</v>
      </c>
      <c r="B9" s="21">
        <v>0</v>
      </c>
      <c r="C9" s="21">
        <v>0</v>
      </c>
      <c r="D9" s="21">
        <v>0</v>
      </c>
      <c r="E9" s="21">
        <v>0</v>
      </c>
      <c r="F9" s="21">
        <v>0</v>
      </c>
      <c r="G9" s="21">
        <v>0</v>
      </c>
      <c r="H9" s="21">
        <v>0</v>
      </c>
      <c r="I9" s="21">
        <v>0</v>
      </c>
      <c r="J9" s="21">
        <v>0</v>
      </c>
      <c r="K9" s="21">
        <v>0</v>
      </c>
      <c r="L9" s="21">
        <v>0</v>
      </c>
      <c r="M9" s="21">
        <v>0</v>
      </c>
    </row>
    <row r="10" spans="1:13" x14ac:dyDescent="0.25">
      <c r="A10" s="22" t="s">
        <v>69</v>
      </c>
      <c r="B10" s="21">
        <v>0</v>
      </c>
      <c r="C10" s="21">
        <v>0</v>
      </c>
      <c r="D10" s="21">
        <v>0</v>
      </c>
      <c r="E10" s="21">
        <v>0</v>
      </c>
      <c r="F10" s="21">
        <v>0</v>
      </c>
      <c r="G10" s="21">
        <v>0</v>
      </c>
      <c r="H10" s="21">
        <v>0</v>
      </c>
      <c r="I10" s="21">
        <v>0</v>
      </c>
      <c r="J10" s="21">
        <v>0</v>
      </c>
      <c r="K10" s="21">
        <v>0</v>
      </c>
      <c r="L10" s="21">
        <v>0</v>
      </c>
      <c r="M10" s="21">
        <v>0</v>
      </c>
    </row>
    <row r="11" spans="1:13" x14ac:dyDescent="0.25">
      <c r="A11" s="22" t="s">
        <v>112</v>
      </c>
      <c r="B11" s="21">
        <v>0</v>
      </c>
      <c r="C11" s="21">
        <v>0</v>
      </c>
      <c r="D11" s="21">
        <v>0</v>
      </c>
      <c r="E11" s="21">
        <v>0</v>
      </c>
      <c r="F11" s="21">
        <v>0</v>
      </c>
      <c r="G11" s="21">
        <v>0</v>
      </c>
      <c r="H11" s="21">
        <v>0</v>
      </c>
      <c r="I11" s="21">
        <v>0</v>
      </c>
      <c r="J11" s="21">
        <v>0</v>
      </c>
      <c r="K11" s="21">
        <v>0</v>
      </c>
      <c r="L11" s="21">
        <v>0</v>
      </c>
      <c r="M11" s="21">
        <v>0</v>
      </c>
    </row>
    <row r="12" spans="1:13" x14ac:dyDescent="0.25">
      <c r="A12" s="22" t="s">
        <v>66</v>
      </c>
      <c r="B12" s="21">
        <v>45</v>
      </c>
      <c r="C12" s="21">
        <v>0</v>
      </c>
      <c r="D12" s="21">
        <v>0</v>
      </c>
      <c r="E12" s="21">
        <v>0</v>
      </c>
      <c r="F12" s="21">
        <v>0</v>
      </c>
      <c r="G12" s="21">
        <v>0</v>
      </c>
      <c r="H12" s="21">
        <v>0</v>
      </c>
      <c r="I12" s="21">
        <v>0</v>
      </c>
      <c r="J12" s="21">
        <v>0</v>
      </c>
      <c r="K12" s="21">
        <v>0</v>
      </c>
      <c r="L12" s="21">
        <v>1</v>
      </c>
      <c r="M12" s="21">
        <v>0</v>
      </c>
    </row>
    <row r="13" spans="1:13" x14ac:dyDescent="0.25">
      <c r="A13" s="22" t="s">
        <v>107</v>
      </c>
      <c r="B13" s="21">
        <v>0</v>
      </c>
      <c r="C13" s="21">
        <v>0</v>
      </c>
      <c r="D13" s="21">
        <v>0</v>
      </c>
      <c r="E13" s="21">
        <v>0</v>
      </c>
      <c r="F13" s="21">
        <v>0</v>
      </c>
      <c r="G13" s="21">
        <v>0</v>
      </c>
      <c r="H13" s="21">
        <v>0</v>
      </c>
      <c r="I13" s="21">
        <v>0</v>
      </c>
      <c r="J13" s="21">
        <v>0</v>
      </c>
      <c r="K13" s="21">
        <v>0</v>
      </c>
      <c r="L13" s="21">
        <v>0</v>
      </c>
      <c r="M13" s="21">
        <v>0</v>
      </c>
    </row>
    <row r="14" spans="1:13" x14ac:dyDescent="0.25">
      <c r="A14" s="22" t="s">
        <v>110</v>
      </c>
      <c r="B14" s="21">
        <v>0</v>
      </c>
      <c r="C14" s="21">
        <v>0</v>
      </c>
      <c r="D14" s="21">
        <v>0</v>
      </c>
      <c r="E14" s="21">
        <v>0</v>
      </c>
      <c r="F14" s="21">
        <v>0</v>
      </c>
      <c r="G14" s="21">
        <v>0</v>
      </c>
      <c r="H14" s="21">
        <v>0</v>
      </c>
      <c r="I14" s="21">
        <v>0</v>
      </c>
      <c r="J14" s="21">
        <v>0</v>
      </c>
      <c r="K14" s="21">
        <v>0</v>
      </c>
      <c r="L14" s="21">
        <v>0</v>
      </c>
      <c r="M14" s="21">
        <v>0</v>
      </c>
    </row>
    <row r="15" spans="1:13" x14ac:dyDescent="0.25">
      <c r="A15" s="22" t="s">
        <v>109</v>
      </c>
      <c r="B15" s="21">
        <v>0</v>
      </c>
      <c r="C15" s="21">
        <v>0</v>
      </c>
      <c r="D15" s="21">
        <v>0</v>
      </c>
      <c r="E15" s="21">
        <v>0</v>
      </c>
      <c r="F15" s="21">
        <v>0</v>
      </c>
      <c r="G15" s="21">
        <v>0</v>
      </c>
      <c r="H15" s="21">
        <v>0</v>
      </c>
      <c r="I15" s="21">
        <v>0</v>
      </c>
      <c r="J15" s="21">
        <v>0</v>
      </c>
      <c r="K15" s="21">
        <v>0</v>
      </c>
      <c r="L15" s="21">
        <v>0</v>
      </c>
      <c r="M15" s="21">
        <v>0</v>
      </c>
    </row>
    <row r="16" spans="1:13" x14ac:dyDescent="0.25">
      <c r="A16" s="23" t="s">
        <v>48</v>
      </c>
      <c r="B16" s="24">
        <v>15</v>
      </c>
      <c r="C16" s="24">
        <v>3</v>
      </c>
      <c r="D16" s="24">
        <v>13</v>
      </c>
      <c r="E16" s="24">
        <v>3</v>
      </c>
      <c r="F16" s="24">
        <v>8</v>
      </c>
      <c r="G16" s="24">
        <v>28</v>
      </c>
      <c r="H16" s="24">
        <v>7</v>
      </c>
      <c r="I16" s="24">
        <v>13</v>
      </c>
      <c r="J16" s="24">
        <v>39</v>
      </c>
      <c r="K16" s="24">
        <v>66</v>
      </c>
      <c r="L16" s="24">
        <v>95</v>
      </c>
      <c r="M16" s="24">
        <v>182</v>
      </c>
    </row>
    <row r="17" spans="1:13" x14ac:dyDescent="0.25">
      <c r="A17" s="25" t="s">
        <v>70</v>
      </c>
      <c r="B17" s="24">
        <v>6</v>
      </c>
      <c r="C17" s="24">
        <v>0</v>
      </c>
      <c r="D17" s="24">
        <v>6</v>
      </c>
      <c r="E17" s="24">
        <v>0</v>
      </c>
      <c r="F17" s="24">
        <v>0</v>
      </c>
      <c r="G17" s="24">
        <v>19</v>
      </c>
      <c r="H17" s="24">
        <v>5</v>
      </c>
      <c r="I17" s="24">
        <v>5</v>
      </c>
      <c r="J17" s="24">
        <v>20</v>
      </c>
      <c r="K17" s="24">
        <v>2</v>
      </c>
      <c r="L17" s="24">
        <v>26</v>
      </c>
      <c r="M17" s="24">
        <v>4</v>
      </c>
    </row>
    <row r="18" spans="1:13" x14ac:dyDescent="0.25">
      <c r="A18" s="25" t="s">
        <v>50</v>
      </c>
      <c r="B18" s="24">
        <v>9</v>
      </c>
      <c r="C18" s="24">
        <v>3</v>
      </c>
      <c r="D18" s="24">
        <v>7</v>
      </c>
      <c r="E18" s="24">
        <v>3</v>
      </c>
      <c r="F18" s="24">
        <v>4</v>
      </c>
      <c r="G18" s="24">
        <v>7</v>
      </c>
      <c r="H18" s="24">
        <v>2</v>
      </c>
      <c r="I18" s="24">
        <v>8</v>
      </c>
      <c r="J18" s="24">
        <v>18</v>
      </c>
      <c r="K18" s="24">
        <v>63</v>
      </c>
      <c r="L18" s="24">
        <v>69</v>
      </c>
      <c r="M18" s="24">
        <v>178</v>
      </c>
    </row>
    <row r="19" spans="1:13" x14ac:dyDescent="0.25">
      <c r="A19" s="25" t="s">
        <v>72</v>
      </c>
      <c r="B19" s="24">
        <v>0</v>
      </c>
      <c r="C19" s="24">
        <v>0</v>
      </c>
      <c r="D19" s="24">
        <v>0</v>
      </c>
      <c r="E19" s="24">
        <v>0</v>
      </c>
      <c r="F19" s="24">
        <v>4</v>
      </c>
      <c r="G19" s="24">
        <v>2</v>
      </c>
      <c r="H19" s="24">
        <v>0</v>
      </c>
      <c r="I19" s="24">
        <v>0</v>
      </c>
      <c r="J19" s="24">
        <v>1</v>
      </c>
      <c r="K19" s="24">
        <v>1</v>
      </c>
      <c r="L19" s="24">
        <v>0</v>
      </c>
      <c r="M19" s="24">
        <v>0</v>
      </c>
    </row>
    <row r="20" spans="1:13" x14ac:dyDescent="0.25">
      <c r="A20" s="25" t="s">
        <v>49</v>
      </c>
      <c r="B20" s="24">
        <v>0</v>
      </c>
      <c r="C20" s="24">
        <v>0</v>
      </c>
      <c r="D20" s="24">
        <v>0</v>
      </c>
      <c r="E20" s="24">
        <v>0</v>
      </c>
      <c r="F20" s="24">
        <v>0</v>
      </c>
      <c r="G20" s="24">
        <v>0</v>
      </c>
      <c r="H20" s="24">
        <v>0</v>
      </c>
      <c r="I20" s="24">
        <v>0</v>
      </c>
      <c r="J20" s="24">
        <v>0</v>
      </c>
      <c r="K20" s="24">
        <v>0</v>
      </c>
      <c r="L20" s="24">
        <v>0</v>
      </c>
      <c r="M20" s="24">
        <v>0</v>
      </c>
    </row>
    <row r="21" spans="1:13" x14ac:dyDescent="0.25">
      <c r="A21" s="25" t="s">
        <v>71</v>
      </c>
      <c r="B21" s="24">
        <v>0</v>
      </c>
      <c r="C21" s="24">
        <v>0</v>
      </c>
      <c r="D21" s="24">
        <v>0</v>
      </c>
      <c r="E21" s="24">
        <v>0</v>
      </c>
      <c r="F21" s="24">
        <v>0</v>
      </c>
      <c r="G21" s="24">
        <v>0</v>
      </c>
      <c r="H21" s="24">
        <v>0</v>
      </c>
      <c r="I21" s="24">
        <v>0</v>
      </c>
      <c r="J21" s="24">
        <v>0</v>
      </c>
      <c r="K21" s="24">
        <v>0</v>
      </c>
      <c r="L21" s="24">
        <v>0</v>
      </c>
      <c r="M21" s="24">
        <v>0</v>
      </c>
    </row>
    <row r="22" spans="1:13" x14ac:dyDescent="0.25">
      <c r="A22" s="25" t="s">
        <v>113</v>
      </c>
      <c r="B22" s="24">
        <v>0</v>
      </c>
      <c r="C22" s="24">
        <v>0</v>
      </c>
      <c r="D22" s="24">
        <v>0</v>
      </c>
      <c r="E22" s="24">
        <v>0</v>
      </c>
      <c r="F22" s="24">
        <v>0</v>
      </c>
      <c r="G22" s="24">
        <v>0</v>
      </c>
      <c r="H22" s="24">
        <v>0</v>
      </c>
      <c r="I22" s="24">
        <v>0</v>
      </c>
      <c r="J22" s="24">
        <v>0</v>
      </c>
      <c r="K22" s="24">
        <v>0</v>
      </c>
      <c r="L22" s="24">
        <v>0</v>
      </c>
      <c r="M22" s="24">
        <v>0</v>
      </c>
    </row>
    <row r="23" spans="1:13" x14ac:dyDescent="0.25">
      <c r="A23" s="25" t="s">
        <v>108</v>
      </c>
      <c r="B23" s="24">
        <v>0</v>
      </c>
      <c r="C23" s="24">
        <v>0</v>
      </c>
      <c r="D23" s="24">
        <v>0</v>
      </c>
      <c r="E23" s="24">
        <v>0</v>
      </c>
      <c r="F23" s="24">
        <v>0</v>
      </c>
      <c r="G23" s="24">
        <v>0</v>
      </c>
      <c r="H23" s="24">
        <v>0</v>
      </c>
      <c r="I23" s="24">
        <v>0</v>
      </c>
      <c r="J23" s="24">
        <v>0</v>
      </c>
      <c r="K23" s="24">
        <v>0</v>
      </c>
      <c r="L23" s="24">
        <v>0</v>
      </c>
      <c r="M23" s="24">
        <v>0</v>
      </c>
    </row>
    <row r="24" spans="1:13" x14ac:dyDescent="0.25">
      <c r="A24" s="25" t="s">
        <v>132</v>
      </c>
      <c r="B24" s="24">
        <v>0</v>
      </c>
      <c r="C24" s="24">
        <v>0</v>
      </c>
      <c r="D24" s="24">
        <v>0</v>
      </c>
      <c r="E24" s="24">
        <v>0</v>
      </c>
      <c r="F24" s="24">
        <v>0</v>
      </c>
      <c r="G24" s="24">
        <v>0</v>
      </c>
      <c r="H24" s="24">
        <v>0</v>
      </c>
      <c r="I24" s="24">
        <v>0</v>
      </c>
      <c r="J24" s="24">
        <v>0</v>
      </c>
      <c r="K24" s="24">
        <v>0</v>
      </c>
      <c r="L24" s="24">
        <v>0</v>
      </c>
      <c r="M24" s="24">
        <v>0</v>
      </c>
    </row>
    <row r="25" spans="1:13" x14ac:dyDescent="0.25">
      <c r="A25" s="25" t="s">
        <v>106</v>
      </c>
      <c r="B25" s="24">
        <v>0</v>
      </c>
      <c r="C25" s="24">
        <v>0</v>
      </c>
      <c r="D25" s="24">
        <v>0</v>
      </c>
      <c r="E25" s="24">
        <v>0</v>
      </c>
      <c r="F25" s="24">
        <v>0</v>
      </c>
      <c r="G25" s="24">
        <v>0</v>
      </c>
      <c r="H25" s="24">
        <v>0</v>
      </c>
      <c r="I25" s="24">
        <v>0</v>
      </c>
      <c r="J25" s="24">
        <v>0</v>
      </c>
      <c r="K25" s="24">
        <v>0</v>
      </c>
      <c r="L25" s="24">
        <v>0</v>
      </c>
      <c r="M25" s="24">
        <v>0</v>
      </c>
    </row>
    <row r="26" spans="1:13" x14ac:dyDescent="0.25">
      <c r="A26" s="25" t="s">
        <v>111</v>
      </c>
      <c r="B26" s="24">
        <v>0</v>
      </c>
      <c r="C26" s="24">
        <v>0</v>
      </c>
      <c r="D26" s="24">
        <v>0</v>
      </c>
      <c r="E26" s="24">
        <v>0</v>
      </c>
      <c r="F26" s="24">
        <v>0</v>
      </c>
      <c r="G26" s="24">
        <v>0</v>
      </c>
      <c r="H26" s="24">
        <v>0</v>
      </c>
      <c r="I26" s="24">
        <v>0</v>
      </c>
      <c r="J26" s="24">
        <v>0</v>
      </c>
      <c r="K26" s="24">
        <v>0</v>
      </c>
      <c r="L26" s="24">
        <v>0</v>
      </c>
      <c r="M26" s="24">
        <v>0</v>
      </c>
    </row>
    <row r="27" spans="1:13" x14ac:dyDescent="0.25">
      <c r="A27" s="18" t="s">
        <v>73</v>
      </c>
      <c r="B27" s="19">
        <v>1191</v>
      </c>
      <c r="C27" s="19">
        <v>1525</v>
      </c>
      <c r="D27" s="19">
        <v>1649</v>
      </c>
      <c r="E27" s="19">
        <v>970</v>
      </c>
      <c r="F27" s="19">
        <v>988</v>
      </c>
      <c r="G27" s="19">
        <v>963</v>
      </c>
      <c r="H27" s="19">
        <v>534</v>
      </c>
      <c r="I27" s="19">
        <v>662</v>
      </c>
      <c r="J27" s="19">
        <v>805</v>
      </c>
      <c r="K27" s="19">
        <v>915</v>
      </c>
      <c r="L27" s="19">
        <v>1637</v>
      </c>
      <c r="M27" s="19">
        <v>1070</v>
      </c>
    </row>
    <row r="28" spans="1:13" x14ac:dyDescent="0.25">
      <c r="A28"/>
      <c r="B28"/>
      <c r="C28"/>
      <c r="D28"/>
      <c r="E28"/>
      <c r="F28"/>
      <c r="G28"/>
      <c r="H28"/>
      <c r="I28"/>
      <c r="J28"/>
      <c r="K28"/>
      <c r="L28"/>
      <c r="M28"/>
    </row>
  </sheetData>
  <pageMargins left="0.7" right="0.7" top="0.75" bottom="0.75" header="0.3" footer="0.3"/>
  <pageSetup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showGridLines="0" zoomScale="90" zoomScaleNormal="90" workbookViewId="0">
      <pane ySplit="1" topLeftCell="A2" activePane="bottomLeft" state="frozen"/>
      <selection pane="bottomLeft" activeCell="A2" sqref="A2"/>
    </sheetView>
  </sheetViews>
  <sheetFormatPr baseColWidth="10" defaultRowHeight="12.75" x14ac:dyDescent="0.2"/>
  <cols>
    <col min="1" max="1" width="32" bestFit="1" customWidth="1"/>
    <col min="2" max="2" width="103.28515625" customWidth="1"/>
  </cols>
  <sheetData>
    <row r="1" spans="1:2" s="9" customFormat="1" x14ac:dyDescent="0.2">
      <c r="A1" s="36" t="s">
        <v>30</v>
      </c>
      <c r="B1" s="36" t="s">
        <v>116</v>
      </c>
    </row>
    <row r="2" spans="1:2" s="9" customFormat="1" ht="37.5" customHeight="1" x14ac:dyDescent="0.2">
      <c r="A2" s="37" t="s">
        <v>7</v>
      </c>
      <c r="B2" s="37" t="s">
        <v>25</v>
      </c>
    </row>
    <row r="3" spans="1:2" s="9" customFormat="1" x14ac:dyDescent="0.2">
      <c r="A3" s="35" t="s">
        <v>31</v>
      </c>
      <c r="B3" s="35" t="s">
        <v>32</v>
      </c>
    </row>
    <row r="4" spans="1:2" s="9" customFormat="1" x14ac:dyDescent="0.2">
      <c r="A4" s="37" t="s">
        <v>8</v>
      </c>
      <c r="B4" s="37" t="s">
        <v>33</v>
      </c>
    </row>
    <row r="5" spans="1:2" s="9" customFormat="1" ht="38.25" x14ac:dyDescent="0.2">
      <c r="A5" s="35" t="s">
        <v>9</v>
      </c>
      <c r="B5" s="35" t="s">
        <v>29</v>
      </c>
    </row>
    <row r="6" spans="1:2" s="9" customFormat="1" x14ac:dyDescent="0.2">
      <c r="A6" s="37" t="s">
        <v>10</v>
      </c>
      <c r="B6" s="37" t="s">
        <v>34</v>
      </c>
    </row>
    <row r="7" spans="1:2" s="9" customFormat="1" ht="25.5" x14ac:dyDescent="0.2">
      <c r="A7" s="35" t="s">
        <v>11</v>
      </c>
      <c r="B7" s="35" t="s">
        <v>35</v>
      </c>
    </row>
    <row r="8" spans="1:2" s="9" customFormat="1" x14ac:dyDescent="0.2">
      <c r="A8" s="37" t="s">
        <v>12</v>
      </c>
      <c r="B8" s="37" t="s">
        <v>36</v>
      </c>
    </row>
    <row r="9" spans="1:2" s="9" customFormat="1" x14ac:dyDescent="0.2">
      <c r="A9" s="35" t="s">
        <v>13</v>
      </c>
      <c r="B9" s="35" t="s">
        <v>37</v>
      </c>
    </row>
    <row r="10" spans="1:2" s="9" customFormat="1" ht="25.5" x14ac:dyDescent="0.2">
      <c r="A10" s="37" t="s">
        <v>15</v>
      </c>
      <c r="B10" s="37" t="s">
        <v>38</v>
      </c>
    </row>
    <row r="11" spans="1:2" s="9" customFormat="1" ht="25.5" x14ac:dyDescent="0.2">
      <c r="A11" s="35" t="s">
        <v>14</v>
      </c>
      <c r="B11" s="35" t="s">
        <v>39</v>
      </c>
    </row>
    <row r="12" spans="1:2" s="9" customFormat="1" ht="38.25" x14ac:dyDescent="0.2">
      <c r="A12" s="37" t="s">
        <v>16</v>
      </c>
      <c r="B12" s="37" t="s">
        <v>40</v>
      </c>
    </row>
    <row r="13" spans="1:2" s="9" customFormat="1" ht="25.5" x14ac:dyDescent="0.2">
      <c r="A13" s="35" t="s">
        <v>17</v>
      </c>
      <c r="B13" s="35" t="s">
        <v>26</v>
      </c>
    </row>
    <row r="14" spans="1:2" s="9" customFormat="1" ht="25.5" x14ac:dyDescent="0.2">
      <c r="A14" s="37" t="s">
        <v>18</v>
      </c>
      <c r="B14" s="37" t="s">
        <v>41</v>
      </c>
    </row>
    <row r="15" spans="1:2" s="9" customFormat="1" ht="25.5" x14ac:dyDescent="0.2">
      <c r="A15" s="35" t="s">
        <v>19</v>
      </c>
      <c r="B15" s="35" t="s">
        <v>27</v>
      </c>
    </row>
    <row r="16" spans="1:2" s="9" customFormat="1" x14ac:dyDescent="0.2">
      <c r="A16" s="37" t="s">
        <v>20</v>
      </c>
      <c r="B16" s="37" t="s">
        <v>28</v>
      </c>
    </row>
    <row r="17" spans="1:2" s="9" customFormat="1" ht="51" x14ac:dyDescent="0.2">
      <c r="A17" s="35" t="s">
        <v>21</v>
      </c>
      <c r="B17" s="35" t="s">
        <v>42</v>
      </c>
    </row>
    <row r="18" spans="1:2" s="9" customFormat="1" x14ac:dyDescent="0.2">
      <c r="A18" s="37" t="s">
        <v>43</v>
      </c>
      <c r="B18" s="37" t="s">
        <v>44</v>
      </c>
    </row>
    <row r="19" spans="1:2" s="9" customFormat="1" x14ac:dyDescent="0.2">
      <c r="A19" s="35" t="s">
        <v>22</v>
      </c>
      <c r="B19" s="35" t="s">
        <v>45</v>
      </c>
    </row>
    <row r="20" spans="1:2" s="9" customFormat="1" ht="51" x14ac:dyDescent="0.2">
      <c r="A20" s="37" t="s">
        <v>23</v>
      </c>
      <c r="B20" s="37" t="s">
        <v>46</v>
      </c>
    </row>
    <row r="21" spans="1:2" s="9" customFormat="1" x14ac:dyDescent="0.2">
      <c r="A21" s="35" t="s">
        <v>24</v>
      </c>
      <c r="B21" s="35" t="s">
        <v>47</v>
      </c>
    </row>
    <row r="22" spans="1:2" s="9" customFormat="1" x14ac:dyDescent="0.2">
      <c r="A22"/>
      <c r="B22"/>
    </row>
    <row r="23" spans="1:2" s="9"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Cancelaciones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Administrador</cp:lastModifiedBy>
  <cp:lastPrinted>2015-10-22T16:18:07Z</cp:lastPrinted>
  <dcterms:created xsi:type="dcterms:W3CDTF">2005-04-25T18:34:12Z</dcterms:created>
  <dcterms:modified xsi:type="dcterms:W3CDTF">2019-03-20T20:19:28Z</dcterms:modified>
</cp:coreProperties>
</file>