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os\Desktop\Dropbox\DGAC\Productos\Aeropuertos\2018\09 Septiembre\"/>
    </mc:Choice>
  </mc:AlternateContent>
  <xr:revisionPtr revIDLastSave="0" documentId="10_ncr:100000_{B06D2F6F-553E-4A58-9974-46BA8C2E4142}" xr6:coauthVersionLast="31" xr6:coauthVersionMax="31" xr10:uidLastSave="{00000000-0000-0000-0000-000000000000}"/>
  <bookViews>
    <workbookView xWindow="0" yWindow="0" windowWidth="20490" windowHeight="7530" tabRatio="742" xr2:uid="{00000000-000D-0000-FFFF-FFFF00000000}"/>
  </bookViews>
  <sheets>
    <sheet name="graficos_graphics" sheetId="56" r:id="rId1"/>
    <sheet name="TD Prod Aptos" sheetId="73" r:id="rId2"/>
  </sheets>
  <definedNames>
    <definedName name="_xlnm.Print_Area" localSheetId="0">graficos_graphics!$A$1:$V$727</definedName>
  </definedNames>
  <calcPr calcId="179017"/>
  <pivotCaches>
    <pivotCache cacheId="224" r:id="rId3"/>
  </pivotCaches>
</workbook>
</file>

<file path=xl/calcChain.xml><?xml version="1.0" encoding="utf-8"?>
<calcChain xmlns="http://schemas.openxmlformats.org/spreadsheetml/2006/main">
  <c r="I509" i="56" l="1"/>
  <c r="E506" i="56" l="1"/>
  <c r="I518" i="56" l="1"/>
  <c r="I515" i="56"/>
  <c r="I673" i="56" l="1"/>
  <c r="H673" i="56"/>
  <c r="I672" i="56"/>
  <c r="H672" i="56"/>
  <c r="I671" i="56"/>
  <c r="H671" i="56"/>
  <c r="I670" i="56"/>
  <c r="H670" i="56"/>
  <c r="I669" i="56"/>
  <c r="H669" i="56"/>
  <c r="I668" i="56"/>
  <c r="H668" i="56"/>
  <c r="E673" i="56"/>
  <c r="D673" i="56"/>
  <c r="E672" i="56"/>
  <c r="D672" i="56"/>
  <c r="E671" i="56"/>
  <c r="D671" i="56"/>
  <c r="E670" i="56"/>
  <c r="D670" i="56"/>
  <c r="E669" i="56"/>
  <c r="D669" i="56"/>
  <c r="I604" i="56"/>
  <c r="H604" i="56"/>
  <c r="I603" i="56"/>
  <c r="H603" i="56"/>
  <c r="I602" i="56"/>
  <c r="H602" i="56"/>
  <c r="I601" i="56"/>
  <c r="H601" i="56"/>
  <c r="I600" i="56"/>
  <c r="H600" i="56"/>
  <c r="I599" i="56"/>
  <c r="H599" i="56"/>
  <c r="E604" i="56"/>
  <c r="D604" i="56"/>
  <c r="E603" i="56"/>
  <c r="D603" i="56"/>
  <c r="E602" i="56"/>
  <c r="D602" i="56"/>
  <c r="E601" i="56"/>
  <c r="D601" i="56"/>
  <c r="E600" i="56"/>
  <c r="D600" i="56"/>
  <c r="H549" i="56"/>
  <c r="H548" i="56"/>
  <c r="H547" i="56"/>
  <c r="H546" i="56"/>
  <c r="H545" i="56"/>
  <c r="H544" i="56"/>
  <c r="H543" i="56"/>
  <c r="H542" i="56"/>
  <c r="H541" i="56"/>
  <c r="H540" i="56"/>
  <c r="H539" i="56"/>
  <c r="H538" i="56"/>
  <c r="H537" i="56"/>
  <c r="H536" i="56"/>
  <c r="H535" i="56"/>
  <c r="H534" i="56"/>
  <c r="H533" i="56"/>
  <c r="H532" i="56"/>
  <c r="H531" i="56"/>
  <c r="H530" i="56"/>
  <c r="H529" i="56"/>
  <c r="H528" i="56"/>
  <c r="H527" i="56"/>
  <c r="H526" i="56"/>
  <c r="H525" i="56"/>
  <c r="H524" i="56"/>
  <c r="H523" i="56"/>
  <c r="H522" i="56"/>
  <c r="H521" i="56"/>
  <c r="H520" i="56"/>
  <c r="H519" i="56"/>
  <c r="H518" i="56"/>
  <c r="I517" i="56"/>
  <c r="H517" i="56"/>
  <c r="H516" i="56"/>
  <c r="H515" i="56"/>
  <c r="I514" i="56"/>
  <c r="H514" i="56"/>
  <c r="I513" i="56"/>
  <c r="H513" i="56"/>
  <c r="I512" i="56"/>
  <c r="H512" i="56"/>
  <c r="I511" i="56"/>
  <c r="H511" i="56"/>
  <c r="H510" i="56"/>
  <c r="H509" i="56"/>
  <c r="I508" i="56"/>
  <c r="H508" i="56"/>
  <c r="I507" i="56"/>
  <c r="H507" i="56"/>
  <c r="I506" i="56"/>
  <c r="H506" i="56"/>
  <c r="I505" i="56"/>
  <c r="H505" i="56"/>
  <c r="I504" i="56"/>
  <c r="H504" i="56"/>
  <c r="I503" i="56"/>
  <c r="H503" i="56"/>
  <c r="I502" i="56"/>
  <c r="H502" i="56"/>
  <c r="I501" i="56"/>
  <c r="H501" i="56"/>
  <c r="I500" i="56"/>
  <c r="H500" i="56"/>
  <c r="I499" i="56"/>
  <c r="H499" i="56"/>
  <c r="I498" i="56"/>
  <c r="H498" i="56"/>
  <c r="I497" i="56"/>
  <c r="H497" i="56"/>
  <c r="I496" i="56"/>
  <c r="H496" i="56"/>
  <c r="I495" i="56"/>
  <c r="H495" i="56"/>
  <c r="I494" i="56"/>
  <c r="H494" i="56"/>
  <c r="I493" i="56"/>
  <c r="H493" i="56"/>
  <c r="I492" i="56"/>
  <c r="H492" i="56"/>
  <c r="I491" i="56"/>
  <c r="H491" i="56"/>
  <c r="I490" i="56"/>
  <c r="H490" i="56"/>
  <c r="D549" i="56"/>
  <c r="D548" i="56"/>
  <c r="D547" i="56"/>
  <c r="D546" i="56"/>
  <c r="D545" i="56"/>
  <c r="D544" i="56"/>
  <c r="D543" i="56"/>
  <c r="D542" i="56"/>
  <c r="D541" i="56"/>
  <c r="D540" i="56"/>
  <c r="D539" i="56"/>
  <c r="D538" i="56"/>
  <c r="D537" i="56"/>
  <c r="D536" i="56"/>
  <c r="D535" i="56"/>
  <c r="D534" i="56"/>
  <c r="D533" i="56"/>
  <c r="D532" i="56"/>
  <c r="D531" i="56"/>
  <c r="D530" i="56"/>
  <c r="D529" i="56"/>
  <c r="D528" i="56"/>
  <c r="D527" i="56"/>
  <c r="D526" i="56"/>
  <c r="D525" i="56"/>
  <c r="D524" i="56"/>
  <c r="D523" i="56"/>
  <c r="D522" i="56"/>
  <c r="D521" i="56"/>
  <c r="D520" i="56"/>
  <c r="D519" i="56"/>
  <c r="D518" i="56"/>
  <c r="D517" i="56"/>
  <c r="D516" i="56"/>
  <c r="D515" i="56"/>
  <c r="D514" i="56"/>
  <c r="D513" i="56"/>
  <c r="D512" i="56"/>
  <c r="D511" i="56"/>
  <c r="D510" i="56"/>
  <c r="D509" i="56"/>
  <c r="D508" i="56"/>
  <c r="D507" i="56"/>
  <c r="D506" i="56"/>
  <c r="E505" i="56"/>
  <c r="D505" i="56"/>
  <c r="E504" i="56"/>
  <c r="D504" i="56"/>
  <c r="E503" i="56"/>
  <c r="D503" i="56"/>
  <c r="E502" i="56"/>
  <c r="D502" i="56"/>
  <c r="E501" i="56"/>
  <c r="D501" i="56"/>
  <c r="E500" i="56"/>
  <c r="D500" i="56"/>
  <c r="E499" i="56"/>
  <c r="D499" i="56"/>
  <c r="E498" i="56"/>
  <c r="D498" i="56"/>
  <c r="E497" i="56"/>
  <c r="D497" i="56"/>
  <c r="E496" i="56"/>
  <c r="D496" i="56"/>
  <c r="E495" i="56"/>
  <c r="D495" i="56"/>
  <c r="E494" i="56"/>
  <c r="D494" i="56"/>
  <c r="E493" i="56"/>
  <c r="D493" i="56"/>
  <c r="E492" i="56"/>
  <c r="D492" i="56"/>
  <c r="E491" i="56"/>
  <c r="D491" i="56"/>
  <c r="H432" i="56"/>
  <c r="H431" i="56"/>
  <c r="H430" i="56"/>
  <c r="H429" i="56"/>
  <c r="H428" i="56"/>
  <c r="H427" i="56"/>
  <c r="H426" i="56"/>
  <c r="H425" i="56"/>
  <c r="H424" i="56"/>
  <c r="I423" i="56"/>
  <c r="H423" i="56"/>
  <c r="I422" i="56"/>
  <c r="H422" i="56"/>
  <c r="I421" i="56"/>
  <c r="H421" i="56"/>
  <c r="I420" i="56"/>
  <c r="H420" i="56"/>
  <c r="I419" i="56"/>
  <c r="H419" i="56"/>
  <c r="I418" i="56"/>
  <c r="H418" i="56"/>
  <c r="I417" i="56"/>
  <c r="H417" i="56"/>
  <c r="I416" i="56"/>
  <c r="H416" i="56"/>
  <c r="I415" i="56"/>
  <c r="H415" i="56"/>
  <c r="I414" i="56"/>
  <c r="H414" i="56"/>
  <c r="I413" i="56"/>
  <c r="H413" i="56"/>
  <c r="I412" i="56"/>
  <c r="H412" i="56"/>
  <c r="I411" i="56"/>
  <c r="H411" i="56"/>
  <c r="I410" i="56"/>
  <c r="H410" i="56"/>
  <c r="I409" i="56"/>
  <c r="H409" i="56"/>
  <c r="I408" i="56"/>
  <c r="H408" i="56"/>
  <c r="I407" i="56"/>
  <c r="H407" i="56"/>
  <c r="I406" i="56"/>
  <c r="H406" i="56"/>
  <c r="I405" i="56"/>
  <c r="H405" i="56"/>
  <c r="I404" i="56"/>
  <c r="H404" i="56"/>
  <c r="I403" i="56"/>
  <c r="H403" i="56"/>
  <c r="I402" i="56"/>
  <c r="H402" i="56"/>
  <c r="I401" i="56"/>
  <c r="H401" i="56"/>
  <c r="I400" i="56"/>
  <c r="H400" i="56"/>
  <c r="I399" i="56"/>
  <c r="H399" i="56"/>
  <c r="I398" i="56"/>
  <c r="H398" i="56"/>
  <c r="I397" i="56"/>
  <c r="H397" i="56"/>
  <c r="I396" i="56"/>
  <c r="H396" i="56"/>
  <c r="I395" i="56"/>
  <c r="H395" i="56"/>
  <c r="I394" i="56"/>
  <c r="H394" i="56"/>
  <c r="I393" i="56"/>
  <c r="H393" i="56"/>
  <c r="I392" i="56"/>
  <c r="H392" i="56"/>
  <c r="I391" i="56"/>
  <c r="H391" i="56"/>
  <c r="I390" i="56"/>
  <c r="H390" i="56"/>
  <c r="I389" i="56"/>
  <c r="H389" i="56"/>
  <c r="I388" i="56"/>
  <c r="H388" i="56"/>
  <c r="I387" i="56"/>
  <c r="H387" i="56"/>
  <c r="I386" i="56"/>
  <c r="H386" i="56"/>
  <c r="I385" i="56"/>
  <c r="H385" i="56"/>
  <c r="I384" i="56"/>
  <c r="H384" i="56"/>
  <c r="I383" i="56"/>
  <c r="H383" i="56"/>
  <c r="I382" i="56"/>
  <c r="H382" i="56"/>
  <c r="I381" i="56"/>
  <c r="H381" i="56"/>
  <c r="I380" i="56"/>
  <c r="H380" i="56"/>
  <c r="I379" i="56"/>
  <c r="H379" i="56"/>
  <c r="I378" i="56"/>
  <c r="H378" i="56"/>
  <c r="I377" i="56"/>
  <c r="H377" i="56"/>
  <c r="I376" i="56"/>
  <c r="H376" i="56"/>
  <c r="I375" i="56"/>
  <c r="H375" i="56"/>
  <c r="I374" i="56"/>
  <c r="H374" i="56"/>
  <c r="I373" i="56"/>
  <c r="H373" i="56"/>
  <c r="D432" i="56"/>
  <c r="D431" i="56"/>
  <c r="D430" i="56"/>
  <c r="D429" i="56"/>
  <c r="D428" i="56"/>
  <c r="D427" i="56"/>
  <c r="D426" i="56"/>
  <c r="D425" i="56"/>
  <c r="D424" i="56"/>
  <c r="D423" i="56"/>
  <c r="E422" i="56"/>
  <c r="D422" i="56"/>
  <c r="E421" i="56"/>
  <c r="D421" i="56"/>
  <c r="E420" i="56"/>
  <c r="D420" i="56"/>
  <c r="E419" i="56"/>
  <c r="D419" i="56"/>
  <c r="E418" i="56"/>
  <c r="D418" i="56"/>
  <c r="E417" i="56"/>
  <c r="D417" i="56"/>
  <c r="E416" i="56"/>
  <c r="D416" i="56"/>
  <c r="E415" i="56"/>
  <c r="D415" i="56"/>
  <c r="E414" i="56"/>
  <c r="D414" i="56"/>
  <c r="E413" i="56"/>
  <c r="D413" i="56"/>
  <c r="E412" i="56"/>
  <c r="D412" i="56"/>
  <c r="E411" i="56"/>
  <c r="D411" i="56"/>
  <c r="E410" i="56"/>
  <c r="D410" i="56"/>
  <c r="E409" i="56"/>
  <c r="D409" i="56"/>
  <c r="E408" i="56"/>
  <c r="D408" i="56"/>
  <c r="E407" i="56"/>
  <c r="D407" i="56"/>
  <c r="E406" i="56"/>
  <c r="D406" i="56"/>
  <c r="E405" i="56"/>
  <c r="D405" i="56"/>
  <c r="E404" i="56"/>
  <c r="D404" i="56"/>
  <c r="E403" i="56"/>
  <c r="D403" i="56"/>
  <c r="E402" i="56"/>
  <c r="D402" i="56"/>
  <c r="E401" i="56"/>
  <c r="D401" i="56"/>
  <c r="E400" i="56"/>
  <c r="D400" i="56"/>
  <c r="E399" i="56"/>
  <c r="D399" i="56"/>
  <c r="E398" i="56"/>
  <c r="D398" i="56"/>
  <c r="E397" i="56"/>
  <c r="D397" i="56"/>
  <c r="E396" i="56"/>
  <c r="D396" i="56"/>
  <c r="E395" i="56"/>
  <c r="D395" i="56"/>
  <c r="E394" i="56"/>
  <c r="D394" i="56"/>
  <c r="E393" i="56"/>
  <c r="D393" i="56"/>
  <c r="E392" i="56"/>
  <c r="D392" i="56"/>
  <c r="E391" i="56"/>
  <c r="D391" i="56"/>
  <c r="E390" i="56"/>
  <c r="D390" i="56"/>
  <c r="E389" i="56"/>
  <c r="D389" i="56"/>
  <c r="E388" i="56"/>
  <c r="D388" i="56"/>
  <c r="E387" i="56"/>
  <c r="D387" i="56"/>
  <c r="E386" i="56"/>
  <c r="D386" i="56"/>
  <c r="E385" i="56"/>
  <c r="D385" i="56"/>
  <c r="E384" i="56"/>
  <c r="D384" i="56"/>
  <c r="E383" i="56"/>
  <c r="D383" i="56"/>
  <c r="E382" i="56"/>
  <c r="D382" i="56"/>
  <c r="E381" i="56"/>
  <c r="D381" i="56"/>
  <c r="E380" i="56"/>
  <c r="D380" i="56"/>
  <c r="E379" i="56"/>
  <c r="D379" i="56"/>
  <c r="E378" i="56"/>
  <c r="D378" i="56"/>
  <c r="E377" i="56"/>
  <c r="D377" i="56"/>
  <c r="E376" i="56"/>
  <c r="D376" i="56"/>
  <c r="E375" i="56"/>
  <c r="D375" i="56"/>
  <c r="E374" i="56"/>
  <c r="D374" i="56"/>
  <c r="I311" i="56"/>
  <c r="H311" i="56"/>
  <c r="I310" i="56"/>
  <c r="H310" i="56"/>
  <c r="I309" i="56"/>
  <c r="H309" i="56"/>
  <c r="I308" i="56"/>
  <c r="H308" i="56"/>
  <c r="I307" i="56"/>
  <c r="H307" i="56"/>
  <c r="I306" i="56"/>
  <c r="H306" i="56"/>
  <c r="E311" i="56"/>
  <c r="D311" i="56"/>
  <c r="E310" i="56"/>
  <c r="D310" i="56"/>
  <c r="E309" i="56"/>
  <c r="D309" i="56"/>
  <c r="E308" i="56"/>
  <c r="D308" i="56"/>
  <c r="E307" i="56"/>
  <c r="D307" i="56"/>
  <c r="H244" i="56"/>
  <c r="H243" i="56"/>
  <c r="H242" i="56"/>
  <c r="H241" i="56"/>
  <c r="H240" i="56"/>
  <c r="H239" i="56"/>
  <c r="I244" i="56"/>
  <c r="I243" i="56"/>
  <c r="I242" i="56"/>
  <c r="I241" i="56"/>
  <c r="I240" i="56"/>
  <c r="E244" i="56"/>
  <c r="D244" i="56"/>
  <c r="E243" i="56"/>
  <c r="D243" i="56"/>
  <c r="E242" i="56"/>
  <c r="D242" i="56"/>
  <c r="E241" i="56"/>
  <c r="D241" i="56"/>
  <c r="E240" i="56"/>
  <c r="D240" i="56"/>
  <c r="H184" i="56"/>
  <c r="H183" i="56"/>
  <c r="H182" i="56"/>
  <c r="H181" i="56"/>
  <c r="H180" i="56"/>
  <c r="H179" i="56"/>
  <c r="H178" i="56"/>
  <c r="I177" i="56"/>
  <c r="H177" i="56"/>
  <c r="I176" i="56"/>
  <c r="H176" i="56"/>
  <c r="I175" i="56"/>
  <c r="H175" i="56"/>
  <c r="I174" i="56"/>
  <c r="H174" i="56"/>
  <c r="I173" i="56"/>
  <c r="H173" i="56"/>
  <c r="I172" i="56"/>
  <c r="H172" i="56"/>
  <c r="I171" i="56"/>
  <c r="H171" i="56"/>
  <c r="I170" i="56"/>
  <c r="H170" i="56"/>
  <c r="I169" i="56"/>
  <c r="H169" i="56"/>
  <c r="I168" i="56"/>
  <c r="H168" i="56"/>
  <c r="I167" i="56"/>
  <c r="H167" i="56"/>
  <c r="I166" i="56"/>
  <c r="H166" i="56"/>
  <c r="I165" i="56"/>
  <c r="H165" i="56"/>
  <c r="I164" i="56"/>
  <c r="H164" i="56"/>
  <c r="I163" i="56"/>
  <c r="H163" i="56"/>
  <c r="I162" i="56"/>
  <c r="H162" i="56"/>
  <c r="I161" i="56"/>
  <c r="H161" i="56"/>
  <c r="I160" i="56"/>
  <c r="H160" i="56"/>
  <c r="I159" i="56"/>
  <c r="H159" i="56"/>
  <c r="I158" i="56"/>
  <c r="H158" i="56"/>
  <c r="I157" i="56"/>
  <c r="H157" i="56"/>
  <c r="I156" i="56"/>
  <c r="H156" i="56"/>
  <c r="I155" i="56"/>
  <c r="H155" i="56"/>
  <c r="I154" i="56"/>
  <c r="H154" i="56"/>
  <c r="I153" i="56"/>
  <c r="H153" i="56"/>
  <c r="I152" i="56"/>
  <c r="H152" i="56"/>
  <c r="I151" i="56"/>
  <c r="H151" i="56"/>
  <c r="I150" i="56"/>
  <c r="H150" i="56"/>
  <c r="I149" i="56"/>
  <c r="H149" i="56"/>
  <c r="I148" i="56"/>
  <c r="H148" i="56"/>
  <c r="I147" i="56"/>
  <c r="H147" i="56"/>
  <c r="I146" i="56"/>
  <c r="H146" i="56"/>
  <c r="I145" i="56"/>
  <c r="H145" i="56"/>
  <c r="I144" i="56"/>
  <c r="H144" i="56"/>
  <c r="I143" i="56"/>
  <c r="H143" i="56"/>
  <c r="I142" i="56"/>
  <c r="H142" i="56"/>
  <c r="I141" i="56"/>
  <c r="H141" i="56"/>
  <c r="I140" i="56"/>
  <c r="H140" i="56"/>
  <c r="I139" i="56"/>
  <c r="H139" i="56"/>
  <c r="I138" i="56"/>
  <c r="H138" i="56"/>
  <c r="I137" i="56"/>
  <c r="H137" i="56"/>
  <c r="I136" i="56"/>
  <c r="H136" i="56"/>
  <c r="I135" i="56"/>
  <c r="H135" i="56"/>
  <c r="I134" i="56"/>
  <c r="H134" i="56"/>
  <c r="I133" i="56"/>
  <c r="H133" i="56"/>
  <c r="I132" i="56"/>
  <c r="H132" i="56"/>
  <c r="I131" i="56"/>
  <c r="H131" i="56"/>
  <c r="I130" i="56"/>
  <c r="H130" i="56"/>
  <c r="I129" i="56"/>
  <c r="H129" i="56"/>
  <c r="I128" i="56"/>
  <c r="H128" i="56"/>
  <c r="I127" i="56"/>
  <c r="H127" i="56"/>
  <c r="I126" i="56"/>
  <c r="H126" i="56"/>
  <c r="D184" i="56"/>
  <c r="D183" i="56"/>
  <c r="D182" i="56"/>
  <c r="D181" i="56"/>
  <c r="D180" i="56"/>
  <c r="D179" i="56"/>
  <c r="D178" i="56"/>
  <c r="E177" i="56"/>
  <c r="D177" i="56"/>
  <c r="E176" i="56"/>
  <c r="D176" i="56"/>
  <c r="E175" i="56"/>
  <c r="D175" i="56"/>
  <c r="E174" i="56"/>
  <c r="D174" i="56"/>
  <c r="E173" i="56"/>
  <c r="D173" i="56"/>
  <c r="E172" i="56"/>
  <c r="D172" i="56"/>
  <c r="E171" i="56"/>
  <c r="D171" i="56"/>
  <c r="E170" i="56"/>
  <c r="D170" i="56"/>
  <c r="E169" i="56"/>
  <c r="D169" i="56"/>
  <c r="E168" i="56"/>
  <c r="D168" i="56"/>
  <c r="E167" i="56"/>
  <c r="D167" i="56"/>
  <c r="E166" i="56"/>
  <c r="D166" i="56"/>
  <c r="E165" i="56"/>
  <c r="D165" i="56"/>
  <c r="E164" i="56"/>
  <c r="D164" i="56"/>
  <c r="E163" i="56"/>
  <c r="D163" i="56"/>
  <c r="E162" i="56"/>
  <c r="D162" i="56"/>
  <c r="E161" i="56"/>
  <c r="D161" i="56"/>
  <c r="E160" i="56"/>
  <c r="D160" i="56"/>
  <c r="E159" i="56"/>
  <c r="D159" i="56"/>
  <c r="E158" i="56"/>
  <c r="D158" i="56"/>
  <c r="E157" i="56"/>
  <c r="D157" i="56"/>
  <c r="E156" i="56"/>
  <c r="D156" i="56"/>
  <c r="E155" i="56"/>
  <c r="D155" i="56"/>
  <c r="E154" i="56"/>
  <c r="D154" i="56"/>
  <c r="E153" i="56"/>
  <c r="D153" i="56"/>
  <c r="E152" i="56"/>
  <c r="D152" i="56"/>
  <c r="E151" i="56"/>
  <c r="D151" i="56"/>
  <c r="E150" i="56"/>
  <c r="D150" i="56"/>
  <c r="E149" i="56"/>
  <c r="D149" i="56"/>
  <c r="E148" i="56"/>
  <c r="D148" i="56"/>
  <c r="E147" i="56"/>
  <c r="D147" i="56"/>
  <c r="E146" i="56"/>
  <c r="D146" i="56"/>
  <c r="E145" i="56"/>
  <c r="D145" i="56"/>
  <c r="E144" i="56"/>
  <c r="D144" i="56"/>
  <c r="E143" i="56"/>
  <c r="D143" i="56"/>
  <c r="E142" i="56"/>
  <c r="D142" i="56"/>
  <c r="E141" i="56"/>
  <c r="D141" i="56"/>
  <c r="E140" i="56"/>
  <c r="D140" i="56"/>
  <c r="E139" i="56"/>
  <c r="D139" i="56"/>
  <c r="E138" i="56"/>
  <c r="D138" i="56"/>
  <c r="E137" i="56"/>
  <c r="D137" i="56"/>
  <c r="E136" i="56"/>
  <c r="D136" i="56"/>
  <c r="E135" i="56"/>
  <c r="D135" i="56"/>
  <c r="E134" i="56"/>
  <c r="D134" i="56"/>
  <c r="E133" i="56"/>
  <c r="D133" i="56"/>
  <c r="E132" i="56"/>
  <c r="D132" i="56"/>
  <c r="E131" i="56"/>
  <c r="D131" i="56"/>
  <c r="E130" i="56"/>
  <c r="D130" i="56"/>
  <c r="E129" i="56"/>
  <c r="D129" i="56"/>
  <c r="E128" i="56"/>
  <c r="D128" i="56"/>
  <c r="E127" i="56"/>
  <c r="D127" i="56"/>
  <c r="E126" i="56"/>
  <c r="D126" i="56"/>
  <c r="I69" i="56" l="1"/>
  <c r="H69" i="56"/>
  <c r="I68" i="56"/>
  <c r="H68" i="56"/>
  <c r="I67" i="56"/>
  <c r="H67" i="56"/>
  <c r="I66" i="56"/>
  <c r="H66" i="56"/>
  <c r="I65" i="56"/>
  <c r="H65" i="56"/>
  <c r="I64" i="56"/>
  <c r="H64" i="56"/>
  <c r="I63" i="56"/>
  <c r="H63" i="56"/>
  <c r="I62" i="56"/>
  <c r="H62" i="56"/>
  <c r="I61" i="56"/>
  <c r="H61" i="56"/>
  <c r="I60" i="56"/>
  <c r="H60" i="56"/>
  <c r="I59" i="56"/>
  <c r="H59" i="56"/>
  <c r="I58" i="56"/>
  <c r="H58" i="56"/>
  <c r="E69" i="56"/>
  <c r="D69" i="56"/>
  <c r="E68" i="56"/>
  <c r="D68" i="56"/>
  <c r="E67" i="56"/>
  <c r="D67" i="56"/>
  <c r="E66" i="56"/>
  <c r="D66" i="56"/>
  <c r="E65" i="56"/>
  <c r="D65" i="56"/>
  <c r="E64" i="56"/>
  <c r="D64" i="56"/>
  <c r="E63" i="56"/>
  <c r="D63" i="56"/>
  <c r="E62" i="56"/>
  <c r="D62" i="56"/>
  <c r="E61" i="56"/>
  <c r="D61" i="56"/>
  <c r="E60" i="56"/>
  <c r="D60" i="56"/>
  <c r="E59" i="56"/>
  <c r="D59" i="56"/>
  <c r="E58" i="56"/>
  <c r="D58" i="56"/>
  <c r="E57" i="56"/>
  <c r="D57" i="56"/>
  <c r="E56" i="56"/>
  <c r="D56" i="56"/>
  <c r="E55" i="56"/>
  <c r="D55" i="56"/>
  <c r="E54" i="56"/>
  <c r="D54" i="56"/>
  <c r="E53" i="56"/>
  <c r="D53" i="56"/>
  <c r="E52" i="56"/>
  <c r="D52" i="56"/>
  <c r="E51" i="56"/>
  <c r="D51" i="56"/>
  <c r="E50" i="56"/>
  <c r="D50" i="56"/>
  <c r="E49" i="56"/>
  <c r="D49" i="56"/>
  <c r="E48" i="56"/>
  <c r="D48" i="56"/>
  <c r="E47" i="56"/>
  <c r="D47" i="56"/>
  <c r="E46" i="56"/>
  <c r="D46" i="56"/>
  <c r="E45" i="56"/>
  <c r="D45" i="56"/>
  <c r="E44" i="56"/>
  <c r="D44" i="56"/>
  <c r="E43" i="56"/>
  <c r="D43" i="56"/>
  <c r="E42" i="56"/>
  <c r="D42" i="56"/>
  <c r="E41" i="56"/>
  <c r="D41" i="56"/>
  <c r="E40" i="56"/>
  <c r="D40" i="56"/>
  <c r="E39" i="56"/>
  <c r="D39" i="56"/>
  <c r="E38" i="56"/>
  <c r="D38" i="56"/>
  <c r="E37" i="56"/>
  <c r="D37" i="56"/>
  <c r="E36" i="56"/>
  <c r="D36" i="56"/>
  <c r="E35" i="56"/>
  <c r="D35" i="56"/>
  <c r="E34" i="56"/>
  <c r="D34" i="56"/>
  <c r="E33" i="56"/>
  <c r="D33" i="56"/>
  <c r="E32" i="56"/>
  <c r="D32" i="56"/>
  <c r="E31" i="56"/>
  <c r="D31" i="56"/>
  <c r="E30" i="56"/>
  <c r="D30" i="56"/>
  <c r="E29" i="56"/>
  <c r="D29" i="56"/>
  <c r="E28" i="56"/>
  <c r="D28" i="56"/>
  <c r="E27" i="56"/>
  <c r="D27" i="56"/>
  <c r="E26" i="56"/>
  <c r="D26" i="56"/>
  <c r="E25" i="56"/>
  <c r="D25" i="56"/>
  <c r="E24" i="56"/>
  <c r="D24" i="56"/>
  <c r="E23" i="56"/>
  <c r="D23" i="56"/>
  <c r="E22" i="56"/>
  <c r="D22" i="56"/>
  <c r="E21" i="56"/>
  <c r="D21" i="56"/>
  <c r="E20" i="56"/>
  <c r="D20" i="56"/>
  <c r="E19" i="56"/>
  <c r="D19" i="56"/>
  <c r="E18" i="56"/>
  <c r="D18" i="56"/>
  <c r="E17" i="56"/>
  <c r="D17" i="56"/>
  <c r="E16" i="56"/>
  <c r="D16" i="56"/>
  <c r="E15" i="56"/>
  <c r="D15" i="56"/>
  <c r="E14" i="56"/>
  <c r="D14" i="56"/>
  <c r="E13" i="56"/>
  <c r="D13" i="56"/>
  <c r="E12" i="56"/>
  <c r="D12" i="56"/>
  <c r="E11" i="56"/>
  <c r="D11" i="56"/>
  <c r="G674" i="56" l="1"/>
  <c r="F674" i="56"/>
  <c r="C674" i="56"/>
  <c r="B674" i="56"/>
  <c r="E668" i="56"/>
  <c r="D668" i="56"/>
  <c r="G667" i="56"/>
  <c r="F667" i="56"/>
  <c r="A664" i="56"/>
  <c r="G605" i="56"/>
  <c r="F605" i="56"/>
  <c r="C605" i="56"/>
  <c r="B605" i="56"/>
  <c r="E599" i="56"/>
  <c r="D599" i="56"/>
  <c r="G598" i="56"/>
  <c r="F598" i="56"/>
  <c r="A595" i="56"/>
  <c r="M508" i="56"/>
  <c r="L508" i="56"/>
  <c r="K508" i="56"/>
  <c r="M507" i="56"/>
  <c r="L507" i="56"/>
  <c r="K507" i="56"/>
  <c r="M506" i="56"/>
  <c r="L506" i="56"/>
  <c r="K506" i="56"/>
  <c r="M505" i="56"/>
  <c r="L505" i="56"/>
  <c r="K505" i="56"/>
  <c r="M504" i="56"/>
  <c r="L504" i="56"/>
  <c r="K504" i="56"/>
  <c r="F550" i="56"/>
  <c r="C550" i="56"/>
  <c r="B550" i="56"/>
  <c r="E490" i="56"/>
  <c r="D490" i="56"/>
  <c r="G489" i="56"/>
  <c r="F489" i="56"/>
  <c r="A486" i="56"/>
  <c r="G433" i="56"/>
  <c r="F433" i="56"/>
  <c r="C433" i="56"/>
  <c r="B433" i="56"/>
  <c r="E373" i="56"/>
  <c r="D373" i="56"/>
  <c r="G372" i="56"/>
  <c r="F372" i="56"/>
  <c r="A369" i="56"/>
  <c r="G312" i="56"/>
  <c r="F312" i="56"/>
  <c r="C312" i="56"/>
  <c r="B312" i="56"/>
  <c r="E306" i="56"/>
  <c r="D306" i="56"/>
  <c r="G305" i="56"/>
  <c r="F305" i="56"/>
  <c r="A302" i="56"/>
  <c r="G245" i="56"/>
  <c r="F245" i="56"/>
  <c r="C245" i="56"/>
  <c r="B245" i="56"/>
  <c r="I239" i="56"/>
  <c r="E239" i="56"/>
  <c r="D239" i="56"/>
  <c r="G238" i="56"/>
  <c r="F238" i="56"/>
  <c r="G185" i="56"/>
  <c r="F185" i="56"/>
  <c r="B185" i="56"/>
  <c r="I125" i="56"/>
  <c r="H125" i="56"/>
  <c r="E125" i="56"/>
  <c r="D125" i="56"/>
  <c r="G124" i="56"/>
  <c r="F124" i="56"/>
  <c r="C124" i="56"/>
  <c r="C238" i="56" s="1"/>
  <c r="B124" i="56"/>
  <c r="B238" i="56" s="1"/>
  <c r="A121" i="56"/>
  <c r="A235" i="56" s="1"/>
  <c r="I57" i="56"/>
  <c r="H57" i="56"/>
  <c r="I56" i="56"/>
  <c r="H56" i="56"/>
  <c r="I55" i="56"/>
  <c r="H55" i="56"/>
  <c r="I54" i="56"/>
  <c r="H54" i="56"/>
  <c r="I53" i="56"/>
  <c r="H53" i="56"/>
  <c r="I52" i="56"/>
  <c r="H52" i="56"/>
  <c r="I51" i="56"/>
  <c r="H51" i="56"/>
  <c r="I50" i="56"/>
  <c r="H50" i="56"/>
  <c r="I49" i="56"/>
  <c r="H49" i="56"/>
  <c r="I48" i="56"/>
  <c r="H48" i="56"/>
  <c r="I47" i="56"/>
  <c r="H47" i="56"/>
  <c r="I46" i="56"/>
  <c r="H46" i="56"/>
  <c r="I45" i="56"/>
  <c r="H45" i="56"/>
  <c r="I44" i="56"/>
  <c r="H44" i="56"/>
  <c r="I43" i="56"/>
  <c r="H43" i="56"/>
  <c r="I42" i="56"/>
  <c r="H42" i="56"/>
  <c r="I41" i="56"/>
  <c r="H41" i="56"/>
  <c r="I40" i="56"/>
  <c r="H40" i="56"/>
  <c r="I39" i="56"/>
  <c r="H39" i="56"/>
  <c r="I38" i="56"/>
  <c r="H38" i="56"/>
  <c r="I37" i="56"/>
  <c r="H37" i="56"/>
  <c r="I36" i="56"/>
  <c r="H36" i="56"/>
  <c r="I35" i="56"/>
  <c r="H35" i="56"/>
  <c r="I34" i="56"/>
  <c r="H34" i="56"/>
  <c r="I33" i="56"/>
  <c r="H33" i="56"/>
  <c r="I32" i="56"/>
  <c r="H32" i="56"/>
  <c r="I31" i="56"/>
  <c r="H31" i="56"/>
  <c r="I30" i="56"/>
  <c r="H30" i="56"/>
  <c r="I29" i="56"/>
  <c r="H29" i="56"/>
  <c r="I28" i="56"/>
  <c r="H28" i="56"/>
  <c r="I27" i="56"/>
  <c r="H27" i="56"/>
  <c r="I26" i="56"/>
  <c r="H26" i="56"/>
  <c r="I25" i="56"/>
  <c r="H25" i="56"/>
  <c r="I24" i="56"/>
  <c r="H24" i="56"/>
  <c r="I23" i="56"/>
  <c r="H23" i="56"/>
  <c r="I22" i="56"/>
  <c r="H22" i="56"/>
  <c r="I21" i="56"/>
  <c r="H21" i="56"/>
  <c r="G70" i="56"/>
  <c r="C70" i="56"/>
  <c r="I19" i="56"/>
  <c r="H19" i="56"/>
  <c r="I18" i="56"/>
  <c r="H18" i="56"/>
  <c r="I17" i="56"/>
  <c r="H17" i="56"/>
  <c r="I16" i="56"/>
  <c r="H16" i="56"/>
  <c r="I15" i="56"/>
  <c r="H15" i="56"/>
  <c r="I14" i="56"/>
  <c r="H14" i="56"/>
  <c r="I13" i="56"/>
  <c r="H13" i="56"/>
  <c r="I12" i="56"/>
  <c r="H12" i="56"/>
  <c r="I11" i="56"/>
  <c r="H11" i="56"/>
  <c r="I10" i="56"/>
  <c r="H10" i="56"/>
  <c r="E10" i="56"/>
  <c r="D10" i="56"/>
  <c r="D433" i="56" l="1"/>
  <c r="E433" i="56"/>
  <c r="E550" i="56"/>
  <c r="D550" i="56"/>
  <c r="E674" i="56"/>
  <c r="D674" i="56"/>
  <c r="I185" i="56"/>
  <c r="H185" i="56"/>
  <c r="D312" i="56"/>
  <c r="E312" i="56"/>
  <c r="I674" i="56"/>
  <c r="H674" i="56"/>
  <c r="D245" i="56"/>
  <c r="E245" i="56"/>
  <c r="I605" i="56"/>
  <c r="H605" i="56"/>
  <c r="E605" i="56"/>
  <c r="D605" i="56"/>
  <c r="I433" i="56"/>
  <c r="H433" i="56"/>
  <c r="I312" i="56"/>
  <c r="H312" i="56"/>
  <c r="H245" i="56"/>
  <c r="I245" i="56"/>
  <c r="I20" i="56"/>
  <c r="B489" i="56"/>
  <c r="B667" i="56"/>
  <c r="B372" i="56"/>
  <c r="B598" i="56"/>
  <c r="B305" i="56"/>
  <c r="C489" i="56"/>
  <c r="C667" i="56"/>
  <c r="C372" i="56"/>
  <c r="C598" i="56"/>
  <c r="C305" i="56"/>
  <c r="G550" i="56"/>
  <c r="H20" i="56"/>
  <c r="C185" i="56"/>
  <c r="B70" i="56"/>
  <c r="E70" i="56" s="1"/>
  <c r="F70" i="56"/>
  <c r="I70" i="56" s="1"/>
  <c r="D185" i="56" l="1"/>
  <c r="E185" i="56"/>
  <c r="I550" i="56"/>
  <c r="H550" i="56"/>
  <c r="D70" i="56"/>
  <c r="H70" i="56"/>
</calcChain>
</file>

<file path=xl/sharedStrings.xml><?xml version="1.0" encoding="utf-8"?>
<sst xmlns="http://schemas.openxmlformats.org/spreadsheetml/2006/main" count="451" uniqueCount="169">
  <si>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</si>
  <si>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</si>
  <si>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</si>
  <si>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</si>
  <si>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</si>
  <si>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</si>
  <si>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</si>
  <si>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</si>
  <si>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</si>
  <si>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</si>
  <si>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</si>
  <si>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</si>
  <si>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</si>
  <si>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</si>
  <si>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</si>
  <si>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</si>
  <si>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</si>
  <si>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</si>
  <si>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</si>
  <si>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</si>
  <si>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</si>
  <si>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</si>
  <si>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</si>
  <si>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</si>
  <si>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</si>
  <si>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</si>
  <si>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</si>
  <si>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</si>
  <si>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</si>
  <si>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</si>
  <si>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</si>
  <si>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</si>
  <si>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</si>
  <si>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</si>
  <si>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</si>
  <si>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</si>
  <si>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</si>
  <si>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</si>
  <si>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OPERACIONES/ FLIGHTS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</si>
  <si>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</si>
  <si>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</si>
  <si>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</si>
  <si>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</si>
  <si>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</si>
  <si>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</si>
  <si>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</si>
  <si>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</si>
  <si>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</si>
  <si>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</si>
  <si>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</si>
  <si>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</si>
  <si>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</si>
  <si>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</si>
  <si>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</si>
  <si>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</si>
  <si>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</si>
  <si>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</si>
  <si>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</si>
  <si>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</si>
  <si>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</si>
  <si>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</si>
  <si>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</si>
  <si>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</si>
  <si>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</si>
  <si>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</si>
  <si>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</si>
  <si>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</si>
  <si>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</si>
  <si>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</si>
  <si>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</si>
  <si>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r>
      <t xml:space="preserve">Estadística de pasajeros domésticos por principales aeropuertos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Domestic air passenger traffic by main airports</t>
    </r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</si>
  <si>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</si>
  <si>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</si>
  <si>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</si>
  <si>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</si>
  <si>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</si>
  <si>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</si>
  <si>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</si>
  <si>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</si>
  <si>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</si>
  <si>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</si>
  <si>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</si>
  <si>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San Jose Del Cabo</t>
  </si>
  <si>
    <t>Tuxtla Gutierrez (Angel Albino Corzo)</t>
  </si>
  <si>
    <t>Chihuahua</t>
  </si>
  <si>
    <t>Veracruz</t>
  </si>
  <si>
    <t>Villahermosa</t>
  </si>
  <si>
    <t>Bajio</t>
  </si>
  <si>
    <t>Cd. Juarez</t>
  </si>
  <si>
    <t>La Paz</t>
  </si>
  <si>
    <t>Mazatlan</t>
  </si>
  <si>
    <t>Oaxaca</t>
  </si>
  <si>
    <t>Mexicali</t>
  </si>
  <si>
    <t>Huatulco</t>
  </si>
  <si>
    <t>Tampico</t>
  </si>
  <si>
    <t>Toluca</t>
  </si>
  <si>
    <t>Aguascalientes</t>
  </si>
  <si>
    <t>Torreon</t>
  </si>
  <si>
    <t>Acapulco</t>
  </si>
  <si>
    <t>Querétaro</t>
  </si>
  <si>
    <t>Reynosa</t>
  </si>
  <si>
    <t>Puebla</t>
  </si>
  <si>
    <t>San Luis Potosi</t>
  </si>
  <si>
    <t>Zihuatanejo</t>
  </si>
  <si>
    <t>Cd. Del Carmen</t>
  </si>
  <si>
    <t>Durango</t>
  </si>
  <si>
    <t>Morelia</t>
  </si>
  <si>
    <t>Cd. Obregón</t>
  </si>
  <si>
    <t>Chetumal</t>
  </si>
  <si>
    <t>Tapachula</t>
  </si>
  <si>
    <t>Los Mochis</t>
  </si>
  <si>
    <t>Puerto Escondido</t>
  </si>
  <si>
    <t>Zacatecas</t>
  </si>
  <si>
    <t>Minatitlan</t>
  </si>
  <si>
    <t>Tepic</t>
  </si>
  <si>
    <t>Campeche</t>
  </si>
  <si>
    <t>Uruapan</t>
  </si>
  <si>
    <t>Colima</t>
  </si>
  <si>
    <t>Manzanillo</t>
  </si>
  <si>
    <t>Matamoros</t>
  </si>
  <si>
    <t>Cozumel</t>
  </si>
  <si>
    <t>Nuevo Laredo</t>
  </si>
  <si>
    <t>Cd. Victoria</t>
  </si>
  <si>
    <t>Poza Rica</t>
  </si>
  <si>
    <t>Loreto</t>
  </si>
  <si>
    <t>Ixtepec</t>
  </si>
  <si>
    <t>Palenque</t>
  </si>
  <si>
    <t>Guaymas</t>
  </si>
  <si>
    <t>Tehuacán</t>
  </si>
  <si>
    <t>Cuernavaca</t>
  </si>
  <si>
    <t>Tamuín</t>
  </si>
  <si>
    <t>Nogales</t>
  </si>
  <si>
    <r>
      <t xml:space="preserve">Total / </t>
    </r>
    <r>
      <rPr>
        <b/>
        <i/>
        <sz val="16"/>
        <color theme="0"/>
        <rFont val="Arial"/>
        <family val="2"/>
      </rPr>
      <t>Total</t>
    </r>
  </si>
  <si>
    <t xml:space="preserve">Fuente: SCT, SST,DGAC, DDE. Cifras proporcionadas por los grupos aeroportuarios </t>
  </si>
  <si>
    <t>Source: SCT, SST,DGAC, DDE. Information provided by the airports groups</t>
  </si>
  <si>
    <t>Nota: No se están contabilizando pasajeros en tránsito ni en aviación general</t>
  </si>
  <si>
    <t>Note: Transit and general aviation passenger traffice not consider.</t>
  </si>
  <si>
    <r>
      <t xml:space="preserve">Estadística de pasajeros internacionales por principales aeropuertos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International air passenger traffic by main airports</t>
    </r>
  </si>
  <si>
    <t>Otros/Others</t>
  </si>
  <si>
    <r>
      <t xml:space="preserve">Estadística de pasajeros domésticos por grupos aeroportuarios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domestic passengers traffic by airport group</t>
    </r>
  </si>
  <si>
    <r>
      <t xml:space="preserve">Domésticos/ </t>
    </r>
    <r>
      <rPr>
        <b/>
        <i/>
        <sz val="16"/>
        <color theme="0"/>
        <rFont val="Arial"/>
        <family val="2"/>
      </rPr>
      <t>Domestic</t>
    </r>
  </si>
  <si>
    <r>
      <t>Nota 2: GAP, significa: Grupo aeroportuario del Pacífico /</t>
    </r>
    <r>
      <rPr>
        <i/>
        <sz val="12"/>
        <color theme="1"/>
        <rFont val="Arial"/>
        <family val="2"/>
      </rPr>
      <t xml:space="preserve"> GAP means Grupo aeroportuario del Pacifico; </t>
    </r>
    <r>
      <rPr>
        <sz val="12"/>
        <color theme="1"/>
        <rFont val="Arial"/>
        <family val="2"/>
      </rPr>
      <t>OMA significa Grupo aeroportuario Centro Norte</t>
    </r>
    <r>
      <rPr>
        <i/>
        <sz val="12"/>
        <color theme="1"/>
        <rFont val="Arial"/>
        <family val="2"/>
      </rPr>
      <t xml:space="preserve"> / OMA means Grupo aeroportuario Centro Norte/ </t>
    </r>
    <r>
      <rPr>
        <sz val="12"/>
        <color theme="1"/>
        <rFont val="Arial"/>
        <family val="2"/>
      </rPr>
      <t>ASUR significa Grupo Aeroportuario del Sureste</t>
    </r>
    <r>
      <rPr>
        <i/>
        <sz val="12"/>
        <color theme="1"/>
        <rFont val="Arial"/>
        <family val="2"/>
      </rPr>
      <t xml:space="preserve">/ ASUR means Grupo Aeroportuario del Sureste; ASA significa Aeropuertos y Servicios Auxiliares / </t>
    </r>
    <r>
      <rPr>
        <sz val="12"/>
        <color theme="1"/>
        <rFont val="Arial"/>
        <family val="2"/>
      </rPr>
      <t>ASA means Aeropuertos y Servicios Auxiliares</t>
    </r>
    <r>
      <rPr>
        <i/>
        <sz val="12"/>
        <color theme="1"/>
        <rFont val="Arial"/>
        <family val="2"/>
      </rPr>
      <t xml:space="preserve">; Sociedades se agrupan a los aeropuertos Toluca, Querétaro, Angel Albino Corzo y Cuernavaca/ </t>
    </r>
    <r>
      <rPr>
        <sz val="12"/>
        <color theme="1"/>
        <rFont val="Arial"/>
        <family val="2"/>
      </rPr>
      <t>Partnership include these airports: Toluca, Querétaro, Angel Albino Corzo and Cuernavaca.</t>
    </r>
  </si>
  <si>
    <t xml:space="preserve">  </t>
  </si>
  <si>
    <r>
      <t xml:space="preserve">Estadística de pasajeros internacionales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international passengers traffic by airport group</t>
    </r>
  </si>
  <si>
    <r>
      <t xml:space="preserve">Internacional/ </t>
    </r>
    <r>
      <rPr>
        <b/>
        <i/>
        <sz val="16"/>
        <color theme="1"/>
        <rFont val="Arial"/>
        <family val="2"/>
      </rPr>
      <t>International</t>
    </r>
  </si>
  <si>
    <r>
      <t>Estadística de carga doméstica por principales aeropuertos                                                                                                                                                                                                            Domestic a</t>
    </r>
    <r>
      <rPr>
        <b/>
        <i/>
        <sz val="16"/>
        <color theme="1"/>
        <rFont val="Arial"/>
        <family val="2"/>
      </rPr>
      <t>ir cargo  by main airports</t>
    </r>
  </si>
  <si>
    <r>
      <t>Estadística de carga internacional por principales aeropuertos                                                                                                                                                                                                            I</t>
    </r>
    <r>
      <rPr>
        <b/>
        <i/>
        <sz val="16"/>
        <color theme="1"/>
        <rFont val="Arial"/>
        <family val="2"/>
      </rPr>
      <t>nternational air cargo by main airports</t>
    </r>
  </si>
  <si>
    <t>Top 5</t>
  </si>
  <si>
    <r>
      <t>Estadística de carga doméstica por grupos aeroportuarios                                                                                                                                     D</t>
    </r>
    <r>
      <rPr>
        <b/>
        <i/>
        <sz val="16"/>
        <color theme="1"/>
        <rFont val="Arial"/>
        <family val="2"/>
      </rPr>
      <t>omestic air cargo by airport group</t>
    </r>
  </si>
  <si>
    <r>
      <t xml:space="preserve">Doméstica/ </t>
    </r>
    <r>
      <rPr>
        <b/>
        <i/>
        <sz val="16"/>
        <color theme="0"/>
        <rFont val="Arial"/>
        <family val="2"/>
      </rPr>
      <t>Domestic</t>
    </r>
  </si>
  <si>
    <r>
      <t xml:space="preserve">Estadística de carga internacional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international cargo freight by airports groups</t>
    </r>
  </si>
  <si>
    <t>.</t>
  </si>
  <si>
    <t>Etiquetas de fila</t>
  </si>
  <si>
    <t>Total general</t>
  </si>
  <si>
    <t>Etiquetas de columna</t>
  </si>
  <si>
    <t>Total</t>
  </si>
  <si>
    <t>Suma de TOTAL/TOTAL</t>
  </si>
  <si>
    <t>Ciudad De México/
Mexico City</t>
  </si>
  <si>
    <t>Ciudad de México/
Mexico City</t>
  </si>
  <si>
    <t>Sociedades/
Partnerships</t>
  </si>
  <si>
    <r>
      <t xml:space="preserve">miles / </t>
    </r>
    <r>
      <rPr>
        <b/>
        <i/>
        <sz val="16"/>
        <color theme="1"/>
        <rFont val="Arial"/>
        <family val="2"/>
      </rPr>
      <t>thousand</t>
    </r>
  </si>
  <si>
    <r>
      <t xml:space="preserve">toneladas / </t>
    </r>
    <r>
      <rPr>
        <b/>
        <i/>
        <sz val="16"/>
        <color theme="1"/>
        <rFont val="Arial"/>
        <family val="2"/>
      </rPr>
      <t>tonns</t>
    </r>
  </si>
  <si>
    <t>(Todas)</t>
  </si>
  <si>
    <t>Sep 2017 vs Sep 2018 y Ene-Sep 2017 vs Ene-Sep 2018 / Sep 2017 vs Sep 2018 and Jan-Sep 2017 vs Jan-Sep 2018</t>
  </si>
  <si>
    <t>sep-17 /
sep-17</t>
  </si>
  <si>
    <t>sep-18 /
sep-18</t>
  </si>
  <si>
    <t>Ene-Sep 17 / Jan-Sep 17</t>
  </si>
  <si>
    <t>Ene-Sep 18 / Jan-Sep 18</t>
  </si>
  <si>
    <t>Ciudad De México/Mexico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</si>
</sst>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i/>
      <sz val="16"/>
      <color theme="0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2" borderId="0" xfId="0" applyFill="1" applyAlignment="1"/>
    <xf numFmtId="0" fontId="2" fillId="0" borderId="0" xfId="0" applyFont="1" applyAlignment="1"/>
    <xf numFmtId="0" fontId="2" fillId="0" borderId="0" xfId="0" applyFont="1" applyFill="1" applyAlignment="1"/>
    <xf numFmtId="165" fontId="2" fillId="0" borderId="0" xfId="0" applyNumberFormat="1" applyFont="1"/>
    <xf numFmtId="0" fontId="10" fillId="2" borderId="0" xfId="0" applyFont="1" applyFill="1" applyBorder="1"/>
    <xf numFmtId="165" fontId="2" fillId="0" borderId="0" xfId="1" applyNumberFormat="1" applyFont="1" applyFill="1"/>
    <xf numFmtId="165" fontId="2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2" borderId="0" xfId="0" applyFont="1" applyFill="1" applyAlignment="1"/>
    <xf numFmtId="0" fontId="8" fillId="2" borderId="0" xfId="0" applyFont="1" applyFill="1" applyBorder="1"/>
    <xf numFmtId="0" fontId="10" fillId="0" borderId="0" xfId="0" applyFont="1" applyFill="1" applyBorder="1"/>
    <xf numFmtId="0" fontId="8" fillId="0" borderId="0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/>
    <xf numFmtId="0" fontId="5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0" borderId="0" xfId="0" applyFont="1" applyFill="1" applyBorder="1"/>
    <xf numFmtId="167" fontId="2" fillId="2" borderId="0" xfId="2" applyNumberFormat="1" applyFont="1" applyFill="1" applyBorder="1"/>
    <xf numFmtId="167" fontId="2" fillId="0" borderId="0" xfId="2" applyNumberFormat="1" applyFont="1" applyFill="1" applyBorder="1"/>
    <xf numFmtId="167" fontId="13" fillId="2" borderId="0" xfId="2" applyNumberFormat="1" applyFont="1" applyFill="1" applyBorder="1" applyAlignment="1"/>
    <xf numFmtId="167" fontId="13" fillId="0" borderId="0" xfId="2" applyNumberFormat="1" applyFont="1" applyFill="1" applyBorder="1" applyAlignment="1"/>
    <xf numFmtId="167" fontId="12" fillId="2" borderId="0" xfId="2" applyNumberFormat="1" applyFont="1" applyFill="1" applyBorder="1"/>
    <xf numFmtId="167" fontId="12" fillId="0" borderId="0" xfId="2" applyNumberFormat="1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Alignment="1">
      <alignment horizontal="left" vertical="center" wrapText="1"/>
    </xf>
    <xf numFmtId="167" fontId="2" fillId="2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0" fontId="2" fillId="0" borderId="0" xfId="0" applyNumberFormat="1" applyFont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/>
    <xf numFmtId="165" fontId="2" fillId="0" borderId="0" xfId="0" applyNumberFormat="1" applyFont="1" applyFill="1"/>
    <xf numFmtId="165" fontId="2" fillId="0" borderId="0" xfId="1" applyNumberFormat="1" applyFont="1"/>
    <xf numFmtId="0" fontId="3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4" fillId="0" borderId="0" xfId="0" applyFont="1"/>
    <xf numFmtId="0" fontId="15" fillId="0" borderId="0" xfId="0" applyFont="1" applyFill="1" applyBorder="1"/>
    <xf numFmtId="165" fontId="15" fillId="0" borderId="0" xfId="0" applyNumberFormat="1" applyFont="1" applyFill="1" applyBorder="1"/>
    <xf numFmtId="165" fontId="3" fillId="0" borderId="0" xfId="1" applyNumberFormat="1" applyFont="1" applyFill="1" applyBorder="1"/>
    <xf numFmtId="167" fontId="3" fillId="0" borderId="0" xfId="2" applyNumberFormat="1" applyFont="1" applyFill="1" applyBorder="1"/>
    <xf numFmtId="168" fontId="2" fillId="0" borderId="0" xfId="0" applyNumberFormat="1" applyFont="1" applyFill="1"/>
    <xf numFmtId="168" fontId="2" fillId="0" borderId="0" xfId="0" applyNumberFormat="1" applyFo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/>
    <xf numFmtId="0" fontId="5" fillId="2" borderId="7" xfId="0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167" fontId="8" fillId="0" borderId="10" xfId="2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7" fontId="5" fillId="3" borderId="11" xfId="2" applyNumberFormat="1" applyFont="1" applyFill="1" applyBorder="1" applyAlignment="1">
      <alignment horizontal="center"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7" fontId="5" fillId="5" borderId="10" xfId="2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165" fontId="5" fillId="6" borderId="10" xfId="1" applyNumberFormat="1" applyFont="1" applyFill="1" applyBorder="1" applyAlignment="1">
      <alignment horizontal="center" vertical="center" wrapText="1"/>
    </xf>
    <xf numFmtId="164" fontId="5" fillId="6" borderId="10" xfId="1" applyNumberFormat="1" applyFont="1" applyFill="1" applyBorder="1" applyAlignment="1">
      <alignment horizontal="center" vertical="center" wrapText="1"/>
    </xf>
    <xf numFmtId="167" fontId="5" fillId="6" borderId="10" xfId="2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0" fontId="5" fillId="3" borderId="10" xfId="2" applyNumberFormat="1" applyFont="1" applyFill="1" applyBorder="1" applyAlignment="1">
      <alignment horizontal="center" vertical="center" wrapText="1"/>
    </xf>
    <xf numFmtId="167" fontId="5" fillId="3" borderId="10" xfId="2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5" fontId="5" fillId="3" borderId="10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" fontId="11" fillId="4" borderId="10" xfId="0" applyNumberFormat="1" applyFont="1" applyFill="1" applyBorder="1" applyAlignment="1">
      <alignment horizontal="center" vertical="center" wrapText="1"/>
    </xf>
    <xf numFmtId="17" fontId="6" fillId="3" borderId="10" xfId="0" applyNumberFormat="1" applyFont="1" applyFill="1" applyBorder="1" applyAlignment="1">
      <alignment horizontal="center" vertical="center" wrapText="1"/>
    </xf>
    <xf numFmtId="17" fontId="11" fillId="4" borderId="9" xfId="0" applyNumberFormat="1" applyFont="1" applyFill="1" applyBorder="1" applyAlignment="1">
      <alignment horizontal="center" vertical="center" wrapText="1"/>
    </xf>
    <xf numFmtId="17" fontId="6" fillId="6" borderId="10" xfId="0" applyNumberFormat="1" applyFont="1" applyFill="1" applyBorder="1" applyAlignment="1">
      <alignment horizontal="center" vertical="center" wrapText="1"/>
    </xf>
    <xf numFmtId="17" fontId="6" fillId="3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en </a:t>
            </a:r>
          </a:p>
          <a:p>
            <a:pPr>
              <a:defRPr/>
            </a:pPr>
            <a:r>
              <a:rPr lang="es-ES"/>
              <a:t>transportación de carga doméstica</a:t>
            </a:r>
          </a:p>
          <a:p>
            <a:pPr>
              <a:defRPr/>
            </a:pPr>
            <a:r>
              <a:rPr lang="es-ES"/>
              <a:t>Domestic air cargo share by airports</a:t>
            </a:r>
          </a:p>
          <a:p>
            <a:pPr>
              <a:defRPr/>
            </a:pPr>
            <a:r>
              <a:rPr lang="es-ES"/>
              <a:t>Sep 2018 / Sep 2018</a:t>
            </a:r>
          </a:p>
        </c:rich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B1-423C-B359-F0EDE0BA4D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B1-423C-B359-F0EDE0BA4D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B1-423C-B359-F0EDE0BA4D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EB1-423C-B359-F0EDE0BA4D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EB1-423C-B359-F0EDE0BA4D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EB1-423C-B359-F0EDE0BA4D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EB1-423C-B359-F0EDE0BA4D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EB1-423C-B359-F0EDE0BA4D8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EB1-423C-B359-F0EDE0BA4D8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EB1-423C-B359-F0EDE0BA4D8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EB1-423C-B359-F0EDE0BA4D8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Tijuana</c:v>
                </c:pt>
                <c:pt idx="3">
                  <c:v>San Luis Potosi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8052.93</c:v>
                </c:pt>
                <c:pt idx="1">
                  <c:v>3685.143</c:v>
                </c:pt>
                <c:pt idx="2">
                  <c:v>2108.2489999999998</c:v>
                </c:pt>
                <c:pt idx="3">
                  <c:v>1856.8879999999999</c:v>
                </c:pt>
                <c:pt idx="4">
                  <c:v>1969.5940000000001</c:v>
                </c:pt>
                <c:pt idx="5">
                  <c:v>1462.251</c:v>
                </c:pt>
                <c:pt idx="6">
                  <c:v>1139.9680000000001</c:v>
                </c:pt>
                <c:pt idx="7">
                  <c:v>937.01</c:v>
                </c:pt>
                <c:pt idx="8">
                  <c:v>737.31399999999996</c:v>
                </c:pt>
                <c:pt idx="9">
                  <c:v>625.71400000000006</c:v>
                </c:pt>
                <c:pt idx="10">
                  <c:v>3674.5909999999999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B1-423C-B359-F0EDE0BA4D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</c:plotArea>
    <c:legend>
      <c:legendPos val="r"/>
      <c:layout>
        <c:manualLayout>
          <c:xMode val="edge"/>
          <c:yMode val="edge"/>
          <c:x val="0.71755707271020774"/>
          <c:y val="0.22571850577845998"/>
          <c:w val="0.19783789248128664"/>
          <c:h val="0.75162583148844508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carga doméstica</a:t>
            </a:r>
          </a:p>
          <a:p>
            <a:pPr>
              <a:defRPr/>
            </a:pPr>
            <a:r>
              <a:rPr lang="es-ES"/>
              <a:t>Domestic air cargo share by aiport group</a:t>
            </a:r>
          </a:p>
          <a:p>
            <a:pPr>
              <a:defRPr/>
            </a:pPr>
            <a:r>
              <a:rPr lang="es-ES"/>
              <a:t>Sep 2018 / Sep 2018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979136179238631"/>
          <c:y val="0.21979616259560908"/>
          <c:w val="0.37692436370766919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C-4AD8-BBEC-E19EFD745A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BC-4AD8-BBEC-E19EFD745A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BC-4AD8-BBEC-E19EFD745A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BC-4AD8-BBEC-E19EFD745A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0BC-4AD8-BBEC-E19EFD745A7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8052.93</c:v>
                </c:pt>
                <c:pt idx="1">
                  <c:v>7506.5689999999995</c:v>
                </c:pt>
                <c:pt idx="2">
                  <c:v>4779.53</c:v>
                </c:pt>
                <c:pt idx="3">
                  <c:v>3015.5560000000005</c:v>
                </c:pt>
                <c:pt idx="4">
                  <c:v>2560.1130000000003</c:v>
                </c:pt>
                <c:pt idx="5">
                  <c:v>334.95400000000001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C-4AD8-BBEC-E19EFD745A7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6715156798175665"/>
          <c:y val="0.28952645360777374"/>
          <c:w val="0.20302200071160698"/>
          <c:h val="0.528513479664928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carga internacional</a:t>
            </a:r>
          </a:p>
          <a:p>
            <a:pPr>
              <a:defRPr/>
            </a:pPr>
            <a:r>
              <a:rPr lang="es-ES"/>
              <a:t>International air cargo share by aiport group</a:t>
            </a:r>
          </a:p>
          <a:p>
            <a:pPr>
              <a:defRPr/>
            </a:pPr>
            <a:r>
              <a:rPr lang="es-ES"/>
              <a:t>Sep 2018 / Sep 2018</a:t>
            </a:r>
          </a:p>
        </c:rich>
      </c:tx>
      <c:layout>
        <c:manualLayout>
          <c:xMode val="edge"/>
          <c:yMode val="edge"/>
          <c:x val="0.21155914746361071"/>
          <c:y val="1.1711288160241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679089829771513"/>
          <c:y val="0.21398966155946439"/>
          <c:w val="0.37692436370766957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E-47B0-94B4-11281016A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E-47B0-94B4-11281016A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E-47B0-94B4-11281016A2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E-47B0-94B4-11281016A2E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3E-47B0-94B4-11281016A2EC}"/>
              </c:ext>
            </c:extLst>
          </c:dPt>
          <c:dLbls>
            <c:dLbl>
              <c:idx val="5"/>
              <c:layout>
                <c:manualLayout>
                  <c:x val="-2.5307304405423814E-3"/>
                  <c:y val="-3.76255716420510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17-4A12-8470-851EE1DD98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38560.639999999999</c:v>
                </c:pt>
                <c:pt idx="1">
                  <c:v>9871.9700000000012</c:v>
                </c:pt>
                <c:pt idx="2">
                  <c:v>5026.3890000000001</c:v>
                </c:pt>
                <c:pt idx="3">
                  <c:v>3532.3590000000004</c:v>
                </c:pt>
                <c:pt idx="4">
                  <c:v>2056.201</c:v>
                </c:pt>
                <c:pt idx="5">
                  <c:v>87.064000000000007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E-47B0-94B4-11281016A2E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</c:plotArea>
    <c:legend>
      <c:legendPos val="r"/>
      <c:layout>
        <c:manualLayout>
          <c:xMode val="edge"/>
          <c:yMode val="edge"/>
          <c:x val="0.75026403290029275"/>
          <c:y val="0.26427357167997284"/>
          <c:w val="0.20671354961048671"/>
          <c:h val="0.5588570595645387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5 aeropuertos en la transportación de carga internacional</a:t>
            </a:r>
          </a:p>
          <a:p>
            <a:pPr>
              <a:defRPr/>
            </a:pPr>
            <a:r>
              <a:rPr lang="es-ES"/>
              <a:t>Top 5 airports by international air cargo 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9461097341889447"/>
          <c:w val="0.93694160854499375"/>
          <c:h val="0.39420154042603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graficos_graphics!$B$488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graficos_graphics!$B$490:$B$495</c:f>
              <c:numCache>
                <c:formatCode>_-* #,##0.0_-;\-* #,##0.0_-;_-* "-"??_-;_-@_-</c:formatCode>
                <c:ptCount val="6"/>
                <c:pt idx="0">
                  <c:v>37596.01</c:v>
                </c:pt>
                <c:pt idx="1">
                  <c:v>9656.9779999999992</c:v>
                </c:pt>
                <c:pt idx="2">
                  <c:v>2979.5910000000003</c:v>
                </c:pt>
                <c:pt idx="3">
                  <c:v>1410.1969999999999</c:v>
                </c:pt>
                <c:pt idx="4">
                  <c:v>1981.7429999999999</c:v>
                </c:pt>
                <c:pt idx="5">
                  <c:v>2350.498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4-4436-ACBE-BD7FBE0A6012}"/>
            </c:ext>
          </c:extLst>
        </c:ser>
        <c:ser>
          <c:idx val="1"/>
          <c:order val="1"/>
          <c:tx>
            <c:strRef>
              <c:f>graficos_graphics!$C$488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#,##0.0_-;\-* #,##0.0_-;_-* "-"??_-;_-@_-</c:formatCode>
                <c:ptCount val="6"/>
                <c:pt idx="0">
                  <c:v>38560.639999999999</c:v>
                </c:pt>
                <c:pt idx="1">
                  <c:v>9473.9680000000008</c:v>
                </c:pt>
                <c:pt idx="2">
                  <c:v>3357.2430000000004</c:v>
                </c:pt>
                <c:pt idx="3">
                  <c:v>3035.808</c:v>
                </c:pt>
                <c:pt idx="4">
                  <c:v>1990.5809999999999</c:v>
                </c:pt>
                <c:pt idx="5">
                  <c:v>2716.3829999999998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64-4436-ACBE-BD7FBE0A6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5160"/>
        <c:axId val="293035552"/>
      </c:barChart>
      <c:catAx>
        <c:axId val="2930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5552"/>
        <c:crosses val="autoZero"/>
        <c:auto val="1"/>
        <c:lblAlgn val="ctr"/>
        <c:lblOffset val="100"/>
        <c:noMultiLvlLbl val="0"/>
      </c:catAx>
      <c:valAx>
        <c:axId val="293035552"/>
        <c:scaling>
          <c:orientation val="minMax"/>
          <c:max val="40000"/>
        </c:scaling>
        <c:delete val="0"/>
        <c:axPos val="l"/>
        <c:numFmt formatCode="#,##0" sourceLinked="0"/>
        <c:majorTickMark val="none"/>
        <c:minorTickMark val="none"/>
        <c:tickLblPos val="nextTo"/>
        <c:crossAx val="293035160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5 aeropuertos en la transportación de carga internacional</a:t>
            </a:r>
          </a:p>
          <a:p>
            <a:pPr>
              <a:defRPr/>
            </a:pPr>
            <a:r>
              <a:rPr lang="es-ES"/>
              <a:t>Top 5 airports by international air cargo 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25524070304820812"/>
          <c:w val="0.91106795143103658"/>
          <c:h val="0.43317093627759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graficos_graphics!$F$488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graficos_graphics!$F$490:$F$495</c:f>
              <c:numCache>
                <c:formatCode>_-* #,##0.0_-;\-* #,##0.0_-;_-* "-"??_-;_-@_-</c:formatCode>
                <c:ptCount val="6"/>
                <c:pt idx="0">
                  <c:v>317204.28000000003</c:v>
                </c:pt>
                <c:pt idx="1">
                  <c:v>88541.69200000001</c:v>
                </c:pt>
                <c:pt idx="2">
                  <c:v>25172.603000000003</c:v>
                </c:pt>
                <c:pt idx="3">
                  <c:v>12306.934999999999</c:v>
                </c:pt>
                <c:pt idx="4">
                  <c:v>18441.107999999997</c:v>
                </c:pt>
                <c:pt idx="5">
                  <c:v>25243.579000000005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B-4B32-A10A-2164A161AE0B}"/>
            </c:ext>
          </c:extLst>
        </c:ser>
        <c:ser>
          <c:idx val="1"/>
          <c:order val="1"/>
          <c:tx>
            <c:strRef>
              <c:f>graficos_graphics!$G$488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graficos_graphics!$G$490:$G$495</c:f>
              <c:numCache>
                <c:formatCode>_-* #,##0.0_-;\-* #,##0.0_-;_-* "-"??_-;_-@_-</c:formatCode>
                <c:ptCount val="6"/>
                <c:pt idx="0">
                  <c:v>352927.76</c:v>
                </c:pt>
                <c:pt idx="1">
                  <c:v>88867.467999999993</c:v>
                </c:pt>
                <c:pt idx="2">
                  <c:v>27844.084000000003</c:v>
                </c:pt>
                <c:pt idx="3">
                  <c:v>21326.927000000003</c:v>
                </c:pt>
                <c:pt idx="4">
                  <c:v>18941.697</c:v>
                </c:pt>
                <c:pt idx="5">
                  <c:v>26105.780000000002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7B-4B32-A10A-2164A161AE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89726856"/>
        <c:axId val="293603312"/>
      </c:barChart>
      <c:catAx>
        <c:axId val="2897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3312"/>
        <c:crosses val="autoZero"/>
        <c:auto val="1"/>
        <c:lblAlgn val="ctr"/>
        <c:lblOffset val="100"/>
        <c:noMultiLvlLbl val="0"/>
      </c:catAx>
      <c:valAx>
        <c:axId val="293603312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crossAx val="289726856"/>
        <c:crosses val="autoZero"/>
        <c:crossBetween val="between"/>
        <c:majorUnit val="10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doméstica transportada por grupo aeroportuario</a:t>
            </a:r>
          </a:p>
          <a:p>
            <a:pPr>
              <a:defRPr/>
            </a:pPr>
            <a:r>
              <a:rPr lang="es-ES"/>
              <a:t>Domestic air cargo by airport group</a:t>
            </a:r>
          </a:p>
          <a:p>
            <a:pPr>
              <a:defRPr/>
            </a:pPr>
            <a:r>
              <a:rPr lang="es-ES"/>
              <a:t>Sep 2017 vs Sep 2018 / Sep 2017 vs Sep</a:t>
            </a:r>
            <a:r>
              <a:rPr lang="es-ES" baseline="0"/>
              <a:t> </a:t>
            </a:r>
            <a:r>
              <a:rPr lang="es-ES"/>
              <a:t>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26"/>
          <c:w val="0.9073095992140926"/>
          <c:h val="0.584459534056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graficos_graphics!$B$597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graficos_graphics!$B$599:$B$604</c:f>
              <c:numCache>
                <c:formatCode>_-* #,##0_-;\-* #,##0_-;_-* "-"??_-;_-@_-</c:formatCode>
                <c:ptCount val="6"/>
                <c:pt idx="0">
                  <c:v>7600.13</c:v>
                </c:pt>
                <c:pt idx="1">
                  <c:v>6846.5360000000001</c:v>
                </c:pt>
                <c:pt idx="2">
                  <c:v>5149.7889999999989</c:v>
                </c:pt>
                <c:pt idx="3">
                  <c:v>2456.6219999999998</c:v>
                </c:pt>
                <c:pt idx="4">
                  <c:v>2532.1930000000002</c:v>
                </c:pt>
                <c:pt idx="5">
                  <c:v>286.29899999999998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2-4E14-8505-0F13CB985E8D}"/>
            </c:ext>
          </c:extLst>
        </c:ser>
        <c:ser>
          <c:idx val="1"/>
          <c:order val="1"/>
          <c:tx>
            <c:strRef>
              <c:f>graficos_graphics!$C$597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8052.93</c:v>
                </c:pt>
                <c:pt idx="1">
                  <c:v>7506.5689999999995</c:v>
                </c:pt>
                <c:pt idx="2">
                  <c:v>4779.53</c:v>
                </c:pt>
                <c:pt idx="3">
                  <c:v>3015.5560000000005</c:v>
                </c:pt>
                <c:pt idx="4">
                  <c:v>2560.1130000000003</c:v>
                </c:pt>
                <c:pt idx="5">
                  <c:v>334.95400000000001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02-4E14-8505-0F13CB985E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4488"/>
        <c:axId val="293604880"/>
      </c:barChart>
      <c:catAx>
        <c:axId val="2936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4880"/>
        <c:crosses val="autoZero"/>
        <c:auto val="1"/>
        <c:lblAlgn val="ctr"/>
        <c:lblOffset val="100"/>
        <c:noMultiLvlLbl val="0"/>
      </c:catAx>
      <c:valAx>
        <c:axId val="293604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448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internacional transportada por grupo aeroportuario </a:t>
            </a:r>
          </a:p>
          <a:p>
            <a:pPr>
              <a:defRPr/>
            </a:pPr>
            <a:r>
              <a:rPr lang="es-ES"/>
              <a:t>International air cargo by airport group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graficos_graphics!$B$666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graficos_graphics!$B$668:$B$673</c:f>
              <c:numCache>
                <c:formatCode>_-* #,##0_-;\-* #,##0_-;_-* "-"??_-;_-@_-</c:formatCode>
                <c:ptCount val="6"/>
                <c:pt idx="0">
                  <c:v>37596.01</c:v>
                </c:pt>
                <c:pt idx="1">
                  <c:v>9827.6819999999989</c:v>
                </c:pt>
                <c:pt idx="2">
                  <c:v>3391.9399999999996</c:v>
                </c:pt>
                <c:pt idx="3">
                  <c:v>3161.712</c:v>
                </c:pt>
                <c:pt idx="4">
                  <c:v>1929.0989999999999</c:v>
                </c:pt>
                <c:pt idx="5">
                  <c:v>68.573999999999998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3-41B5-B8F2-4A403A49D075}"/>
            </c:ext>
          </c:extLst>
        </c:ser>
        <c:ser>
          <c:idx val="1"/>
          <c:order val="1"/>
          <c:tx>
            <c:strRef>
              <c:f>graficos_graphics!$C$666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38560.639999999999</c:v>
                </c:pt>
                <c:pt idx="1">
                  <c:v>9871.9700000000012</c:v>
                </c:pt>
                <c:pt idx="2">
                  <c:v>5026.3890000000001</c:v>
                </c:pt>
                <c:pt idx="3">
                  <c:v>3532.3590000000004</c:v>
                </c:pt>
                <c:pt idx="4">
                  <c:v>2056.201</c:v>
                </c:pt>
                <c:pt idx="5">
                  <c:v>87.064000000000007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03-41B5-B8F2-4A403A49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5664"/>
        <c:axId val="293606056"/>
      </c:barChart>
      <c:catAx>
        <c:axId val="2936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6056"/>
        <c:crosses val="autoZero"/>
        <c:auto val="1"/>
        <c:lblAlgn val="ctr"/>
        <c:lblOffset val="100"/>
        <c:noMultiLvlLbl val="0"/>
      </c:catAx>
      <c:valAx>
        <c:axId val="293606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5664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en transportación de pasajeros internacionales</a:t>
            </a:r>
          </a:p>
          <a:p>
            <a:pPr>
              <a:defRPr/>
            </a:pPr>
            <a:r>
              <a:rPr lang="es-ES"/>
              <a:t>International air passengers traffic share by airport group</a:t>
            </a:r>
          </a:p>
          <a:p>
            <a:pPr>
              <a:defRPr/>
            </a:pPr>
            <a:r>
              <a:rPr lang="es-MX"/>
              <a:t>Sep 2018 / Sep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1425070161799"/>
          <c:y val="0.28189598709847208"/>
          <c:w val="0.75740791191790957"/>
          <c:h val="0.5367007027347388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26-48E6-8F26-039C3B9F9E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26-48E6-8F26-039C3B9F9E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26-48E6-8F26-039C3B9F9E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26-48E6-8F26-039C3B9F9E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726-48E6-8F26-039C3B9F9EC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726-48E6-8F26-039C3B9F9E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726-48E6-8F26-039C3B9F9ECA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26-48E6-8F26-039C3B9F9E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938.351</c:v>
                </c:pt>
                <c:pt idx="1">
                  <c:v>1330.829</c:v>
                </c:pt>
                <c:pt idx="2">
                  <c:v>639.93399999999997</c:v>
                </c:pt>
                <c:pt idx="3">
                  <c:v>167.036</c:v>
                </c:pt>
                <c:pt idx="4">
                  <c:v>26.704999999999998</c:v>
                </c:pt>
                <c:pt idx="5">
                  <c:v>9.8490000000000002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26-48E6-8F26-039C3B9F9E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Ene-Sep 2017 vs Ene-Sep 2018 / Jan-Sep 2017 vs Jan-Sep 2018</a:t>
            </a:r>
            <a:endParaRPr lang="es-MX"/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21390.292000000001</c:v>
                </c:pt>
                <c:pt idx="1">
                  <c:v>6552.4449999999997</c:v>
                </c:pt>
                <c:pt idx="2">
                  <c:v>6318.8440000000001</c:v>
                </c:pt>
                <c:pt idx="3">
                  <c:v>5839.9059999999999</c:v>
                </c:pt>
                <c:pt idx="4">
                  <c:v>5234.826</c:v>
                </c:pt>
                <c:pt idx="5">
                  <c:v>1324.279</c:v>
                </c:pt>
                <c:pt idx="6">
                  <c:v>1417.2090000000001</c:v>
                </c:pt>
                <c:pt idx="7">
                  <c:v>1083.7139999999999</c:v>
                </c:pt>
                <c:pt idx="8">
                  <c:v>1112.2750000000001</c:v>
                </c:pt>
                <c:pt idx="9">
                  <c:v>1046.1110000000001</c:v>
                </c:pt>
                <c:pt idx="10">
                  <c:v>15421.793999999998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7C-4A34-90F6-583AF0FC07AC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22508.913</c:v>
                </c:pt>
                <c:pt idx="1">
                  <c:v>7617.7439999999997</c:v>
                </c:pt>
                <c:pt idx="2">
                  <c:v>6984.7759999999998</c:v>
                </c:pt>
                <c:pt idx="3">
                  <c:v>6525.8869999999997</c:v>
                </c:pt>
                <c:pt idx="4">
                  <c:v>5712.8370000000004</c:v>
                </c:pt>
                <c:pt idx="5">
                  <c:v>1658.251</c:v>
                </c:pt>
                <c:pt idx="6">
                  <c:v>1625.425</c:v>
                </c:pt>
                <c:pt idx="7">
                  <c:v>1251.6099999999999</c:v>
                </c:pt>
                <c:pt idx="8">
                  <c:v>1223.595</c:v>
                </c:pt>
                <c:pt idx="9">
                  <c:v>1186.193</c:v>
                </c:pt>
                <c:pt idx="10">
                  <c:v>16861.303999999996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7C-4A34-90F6-583AF0FC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797368"/>
        <c:axId val="293797760"/>
      </c:barChart>
      <c:catAx>
        <c:axId val="2937973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797760"/>
        <c:crosses val="autoZero"/>
        <c:auto val="1"/>
        <c:lblAlgn val="ctr"/>
        <c:lblOffset val="100"/>
        <c:noMultiLvlLbl val="0"/>
      </c:catAx>
      <c:valAx>
        <c:axId val="293797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736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Principales 10 aeropuertos en la transportación de pasajeros internacionales</a:t>
            </a:r>
          </a:p>
          <a:p>
            <a:pPr>
              <a:defRPr/>
            </a:pPr>
            <a:r>
              <a:rPr lang="es-ES"/>
              <a:t>Top ten airports by dometic air passenger traffic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(miles / thousand)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graficos_graphics!$F$125:$F$135</c:f>
              <c:numCache>
                <c:formatCode>_-* #,##0_-;\-* #,##0_-;_-* "-"??_-;_-@_-</c:formatCode>
                <c:ptCount val="11"/>
                <c:pt idx="0">
                  <c:v>11600.047</c:v>
                </c:pt>
                <c:pt idx="1">
                  <c:v>12156.2</c:v>
                </c:pt>
                <c:pt idx="2">
                  <c:v>2830.893</c:v>
                </c:pt>
                <c:pt idx="3">
                  <c:v>2455.9749999999999</c:v>
                </c:pt>
                <c:pt idx="4">
                  <c:v>2294.143</c:v>
                </c:pt>
                <c:pt idx="5">
                  <c:v>938.97900000000004</c:v>
                </c:pt>
                <c:pt idx="6">
                  <c:v>465.72800000000001</c:v>
                </c:pt>
                <c:pt idx="7">
                  <c:v>328.791</c:v>
                </c:pt>
                <c:pt idx="8">
                  <c:v>221.666</c:v>
                </c:pt>
                <c:pt idx="9">
                  <c:v>166.512</c:v>
                </c:pt>
                <c:pt idx="10">
                  <c:v>1744.393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4-4864-BBD4-111FF0D109EE}"/>
            </c:ext>
          </c:extLst>
        </c:ser>
        <c:ser>
          <c:idx val="1"/>
          <c:order val="1"/>
          <c:tx>
            <c:strRef>
              <c:f>graficos_graphics!$G$123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graficos_graphics!$G$125:$G$135</c:f>
              <c:numCache>
                <c:formatCode>_-* #,##0_-;\-* #,##0_-;_-* "-"??_-;_-@_-</c:formatCode>
                <c:ptCount val="11"/>
                <c:pt idx="0">
                  <c:v>12789.056</c:v>
                </c:pt>
                <c:pt idx="1">
                  <c:v>12663.402</c:v>
                </c:pt>
                <c:pt idx="2">
                  <c:v>3024.0680000000002</c:v>
                </c:pt>
                <c:pt idx="3">
                  <c:v>2571.3510000000001</c:v>
                </c:pt>
                <c:pt idx="4">
                  <c:v>2305.904</c:v>
                </c:pt>
                <c:pt idx="5">
                  <c:v>984.47</c:v>
                </c:pt>
                <c:pt idx="6">
                  <c:v>516.774</c:v>
                </c:pt>
                <c:pt idx="7">
                  <c:v>328.76299999999998</c:v>
                </c:pt>
                <c:pt idx="8">
                  <c:v>270.495</c:v>
                </c:pt>
                <c:pt idx="9">
                  <c:v>223.7</c:v>
                </c:pt>
                <c:pt idx="10">
                  <c:v>1846.9649999999999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84-4864-BBD4-111FF0D10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8936"/>
        <c:axId val="293799328"/>
      </c:barChart>
      <c:catAx>
        <c:axId val="2937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99328"/>
        <c:crosses val="autoZero"/>
        <c:auto val="1"/>
        <c:lblAlgn val="ctr"/>
        <c:lblOffset val="100"/>
        <c:noMultiLvlLbl val="0"/>
      </c:catAx>
      <c:valAx>
        <c:axId val="293799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98936"/>
        <c:crosses val="autoZero"/>
        <c:crossBetween val="between"/>
        <c:majorUnit val="100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domésticos por grupo aeroportuario</a:t>
            </a:r>
          </a:p>
          <a:p>
            <a:pPr>
              <a:defRPr/>
            </a:pPr>
            <a:r>
              <a:rPr lang="es-ES"/>
              <a:t>Domestic air passengers traffic by airport group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graficos_graphics!$F$239:$F$244</c:f>
              <c:numCache>
                <c:formatCode>_-* #,##0.0_-;\-* #,##0.0_-;_-* "-"??_-;_-@_-</c:formatCode>
                <c:ptCount val="6"/>
                <c:pt idx="0">
                  <c:v>21390.292000000001</c:v>
                </c:pt>
                <c:pt idx="1">
                  <c:v>18068.277999999998</c:v>
                </c:pt>
                <c:pt idx="2">
                  <c:v>12815.094999999999</c:v>
                </c:pt>
                <c:pt idx="3">
                  <c:v>10641.806</c:v>
                </c:pt>
                <c:pt idx="4">
                  <c:v>1853.2370000000001</c:v>
                </c:pt>
                <c:pt idx="5">
                  <c:v>1972.9870000000001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4-448E-8AFD-D42431C2BDCA}"/>
            </c:ext>
          </c:extLst>
        </c:ser>
        <c:ser>
          <c:idx val="1"/>
          <c:order val="1"/>
          <c:tx>
            <c:strRef>
              <c:f>graficos_graphics!$G$237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graficos_graphics!$G$239:$G$244</c:f>
              <c:numCache>
                <c:formatCode>_-* #,##0.0_-;\-* #,##0.0_-;_-* "-"??_-;_-@_-</c:formatCode>
                <c:ptCount val="6"/>
                <c:pt idx="0">
                  <c:v>22508.913</c:v>
                </c:pt>
                <c:pt idx="1">
                  <c:v>20676.201000000001</c:v>
                </c:pt>
                <c:pt idx="2">
                  <c:v>14124.126</c:v>
                </c:pt>
                <c:pt idx="3">
                  <c:v>11725.081</c:v>
                </c:pt>
                <c:pt idx="4">
                  <c:v>2085.5050000000001</c:v>
                </c:pt>
                <c:pt idx="5">
                  <c:v>2036.7090000000001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44-448E-8AFD-D42431C2B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9720"/>
        <c:axId val="293800112"/>
      </c:barChart>
      <c:catAx>
        <c:axId val="29379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800112"/>
        <c:crosses val="autoZero"/>
        <c:auto val="1"/>
        <c:lblAlgn val="ctr"/>
        <c:lblOffset val="100"/>
        <c:noMultiLvlLbl val="0"/>
      </c:catAx>
      <c:valAx>
        <c:axId val="29380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9720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pasajeros internacionales</a:t>
            </a:r>
          </a:p>
          <a:p>
            <a:pPr>
              <a:defRPr/>
            </a:pPr>
            <a:r>
              <a:rPr lang="es-ES"/>
              <a:t>International air passenger traffic by main airports</a:t>
            </a:r>
          </a:p>
          <a:p>
            <a:pPr>
              <a:defRPr/>
            </a:pPr>
            <a:r>
              <a:rPr lang="es-ES"/>
              <a:t>Sep 2018 / Sep 2018</a:t>
            </a:r>
            <a:endParaRPr lang="es-MX"/>
          </a:p>
        </c:rich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60-4E6A-8598-F2C27A4404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60-4E6A-8598-F2C27A4404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60-4E6A-8598-F2C27A4404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60-4E6A-8598-F2C27A4404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60-4E6A-8598-F2C27A4404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860-4E6A-8598-F2C27A4404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860-4E6A-8598-F2C27A4404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860-4E6A-8598-F2C27A4404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60-4E6A-8598-F2C27A4404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60-4E6A-8598-F2C27A4404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60-4E6A-8598-F2C27A440477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60-4E6A-8598-F2C27A440477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60-4E6A-8598-F2C27A440477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60-4E6A-8598-F2C27A440477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60-4E6A-8598-F2C27A440477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60-4E6A-8598-F2C27A4404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1330.829</c:v>
                </c:pt>
                <c:pt idx="1">
                  <c:v>899.471</c:v>
                </c:pt>
                <c:pt idx="2">
                  <c:v>280.88900000000001</c:v>
                </c:pt>
                <c:pt idx="3">
                  <c:v>164.35599999999999</c:v>
                </c:pt>
                <c:pt idx="4">
                  <c:v>96.786000000000001</c:v>
                </c:pt>
                <c:pt idx="5">
                  <c:v>103.51900000000001</c:v>
                </c:pt>
                <c:pt idx="6">
                  <c:v>45.246000000000002</c:v>
                </c:pt>
                <c:pt idx="7">
                  <c:v>12.217000000000001</c:v>
                </c:pt>
                <c:pt idx="8">
                  <c:v>25.588000000000001</c:v>
                </c:pt>
                <c:pt idx="9">
                  <c:v>23.161999999999999</c:v>
                </c:pt>
                <c:pt idx="10">
                  <c:v>130.64099999999999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60-4E6A-8598-F2C27A4404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</c:plotArea>
    <c:legend>
      <c:legendPos val="r"/>
      <c:layout>
        <c:manualLayout>
          <c:xMode val="edge"/>
          <c:yMode val="edge"/>
          <c:x val="0.67284725103639498"/>
          <c:y val="0.2402952642049537"/>
          <c:w val="0.25174799017125687"/>
          <c:h val="0.74670577420463002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internacionales por grupo aeroportuario </a:t>
            </a:r>
          </a:p>
          <a:p>
            <a:pPr>
              <a:defRPr/>
            </a:pPr>
            <a:r>
              <a:rPr lang="es-ES"/>
              <a:t>International air passengers traffic by airport group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graficos_graphics!$F$306:$F$311</c:f>
              <c:numCache>
                <c:formatCode>_-* #,##0.0_-;\-* #,##0.0_-;_-* "-"??_-;_-@_-</c:formatCode>
                <c:ptCount val="6"/>
                <c:pt idx="0">
                  <c:v>12888.713</c:v>
                </c:pt>
                <c:pt idx="1">
                  <c:v>11600.047</c:v>
                </c:pt>
                <c:pt idx="2">
                  <c:v>8550.2569999999996</c:v>
                </c:pt>
                <c:pt idx="3">
                  <c:v>1837.3820000000001</c:v>
                </c:pt>
                <c:pt idx="4">
                  <c:v>208.93700000000001</c:v>
                </c:pt>
                <c:pt idx="5">
                  <c:v>117.991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1-4859-8ADB-FE20B9FB240E}"/>
            </c:ext>
          </c:extLst>
        </c:ser>
        <c:ser>
          <c:idx val="1"/>
          <c:order val="1"/>
          <c:tx>
            <c:strRef>
              <c:f>graficos_graphics!$G$304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graficos_graphics!$G$306:$G$311</c:f>
              <c:numCache>
                <c:formatCode>_-* #,##0.0_-;\-* #,##0.0_-;_-* "-"??_-;_-@_-</c:formatCode>
                <c:ptCount val="6"/>
                <c:pt idx="0">
                  <c:v>13433.337</c:v>
                </c:pt>
                <c:pt idx="1">
                  <c:v>12789.056</c:v>
                </c:pt>
                <c:pt idx="2">
                  <c:v>9007.9850000000006</c:v>
                </c:pt>
                <c:pt idx="3">
                  <c:v>1911.1389999999999</c:v>
                </c:pt>
                <c:pt idx="4">
                  <c:v>264.71800000000002</c:v>
                </c:pt>
                <c:pt idx="5">
                  <c:v>118.71299999999999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1-4859-8ADB-FE20B9FB24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2680"/>
        <c:axId val="294173072"/>
      </c:barChart>
      <c:catAx>
        <c:axId val="2941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3072"/>
        <c:crosses val="autoZero"/>
        <c:auto val="1"/>
        <c:lblAlgn val="ctr"/>
        <c:lblOffset val="100"/>
        <c:noMultiLvlLbl val="0"/>
      </c:catAx>
      <c:valAx>
        <c:axId val="294173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2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Carga doméstica transportada por grupo aeroportuario</a:t>
            </a:r>
          </a:p>
          <a:p>
            <a:pPr algn="ctr" rtl="0">
              <a:defRPr/>
            </a:pPr>
            <a:r>
              <a:rPr lang="es-ES"/>
              <a:t>Domestic air cargo by airport group</a:t>
            </a:r>
          </a:p>
          <a:p>
            <a:pPr algn="ctr" rtl="0">
              <a:defRPr/>
            </a:pPr>
            <a:r>
              <a:rPr lang="es-ES"/>
              <a:t>Ene-Sep 2017 vs Ene-Sep 2018 / Jan-Sep 2017 vs Jan-Sep 2018</a:t>
            </a:r>
          </a:p>
          <a:p>
            <a:pPr algn="ctr" rtl="0"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32"/>
          <c:w val="0.9073095992140926"/>
          <c:h val="0.5849455520187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graficos_graphics!$F$597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graficos_graphics!$F$599:$F$604</c:f>
              <c:numCache>
                <c:formatCode>_-* #,##0_-;\-* #,##0_-;_-* "-"??_-;_-@_-</c:formatCode>
                <c:ptCount val="6"/>
                <c:pt idx="0">
                  <c:v>74104.22</c:v>
                </c:pt>
                <c:pt idx="1">
                  <c:v>59373.638000000014</c:v>
                </c:pt>
                <c:pt idx="2">
                  <c:v>45819.666999999987</c:v>
                </c:pt>
                <c:pt idx="3">
                  <c:v>18832.312999999998</c:v>
                </c:pt>
                <c:pt idx="4">
                  <c:v>22768.595000000001</c:v>
                </c:pt>
                <c:pt idx="5">
                  <c:v>2201.9589999999998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7-440B-9CFC-3E2B3E0B106E}"/>
            </c:ext>
          </c:extLst>
        </c:ser>
        <c:ser>
          <c:idx val="1"/>
          <c:order val="1"/>
          <c:tx>
            <c:strRef>
              <c:f>graficos_graphics!$G$597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graficos_graphics!$G$599:$G$604</c:f>
              <c:numCache>
                <c:formatCode>_-* #,##0_-;\-* #,##0_-;_-* "-"??_-;_-@_-</c:formatCode>
                <c:ptCount val="6"/>
                <c:pt idx="0">
                  <c:v>74235.639999999985</c:v>
                </c:pt>
                <c:pt idx="1">
                  <c:v>63099.859999999986</c:v>
                </c:pt>
                <c:pt idx="2">
                  <c:v>44080.384000000005</c:v>
                </c:pt>
                <c:pt idx="3">
                  <c:v>26305.277999999998</c:v>
                </c:pt>
                <c:pt idx="4">
                  <c:v>23944.025999999998</c:v>
                </c:pt>
                <c:pt idx="5">
                  <c:v>2881.4970000000003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7-440B-9CFC-3E2B3E0B10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3856"/>
        <c:axId val="294174248"/>
      </c:barChart>
      <c:catAx>
        <c:axId val="294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4248"/>
        <c:crosses val="autoZero"/>
        <c:auto val="1"/>
        <c:lblAlgn val="ctr"/>
        <c:lblOffset val="100"/>
        <c:noMultiLvlLbl val="0"/>
      </c:catAx>
      <c:valAx>
        <c:axId val="2941742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3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internacional transportada por grupo aeroportuario </a:t>
            </a:r>
          </a:p>
          <a:p>
            <a:pPr>
              <a:defRPr/>
            </a:pPr>
            <a:r>
              <a:rPr lang="es-ES"/>
              <a:t>International air cargo by airport group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graficos_graphics!$F$666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graficos_graphics!$F$668:$F$673</c:f>
              <c:numCache>
                <c:formatCode>_-* #,##0_-;\-* #,##0_-;_-* "-"??_-;_-@_-</c:formatCode>
                <c:ptCount val="6"/>
                <c:pt idx="0">
                  <c:v>317204.28000000003</c:v>
                </c:pt>
                <c:pt idx="1">
                  <c:v>90426.758000000002</c:v>
                </c:pt>
                <c:pt idx="2">
                  <c:v>30748.042999999998</c:v>
                </c:pt>
                <c:pt idx="3">
                  <c:v>27638.109000000004</c:v>
                </c:pt>
                <c:pt idx="4">
                  <c:v>20627.824000000001</c:v>
                </c:pt>
                <c:pt idx="5">
                  <c:v>265.18299999999999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A62-A6A7-C63AC2DE5246}"/>
            </c:ext>
          </c:extLst>
        </c:ser>
        <c:ser>
          <c:idx val="1"/>
          <c:order val="1"/>
          <c:tx>
            <c:strRef>
              <c:f>graficos_graphics!$G$666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graficos_graphics!$G$668:$G$673</c:f>
              <c:numCache>
                <c:formatCode>_-* #,##0_-;\-* #,##0_-;_-* "-"??_-;_-@_-</c:formatCode>
                <c:ptCount val="6"/>
                <c:pt idx="0">
                  <c:v>352927.76</c:v>
                </c:pt>
                <c:pt idx="1">
                  <c:v>91332.149000000005</c:v>
                </c:pt>
                <c:pt idx="2">
                  <c:v>40268.624000000003</c:v>
                </c:pt>
                <c:pt idx="3">
                  <c:v>29431.105000000003</c:v>
                </c:pt>
                <c:pt idx="4">
                  <c:v>21829.416999999998</c:v>
                </c:pt>
                <c:pt idx="5">
                  <c:v>224.661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EB-4A62-A6A7-C63AC2DE52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5032"/>
        <c:axId val="294175424"/>
      </c:barChart>
      <c:catAx>
        <c:axId val="29417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5424"/>
        <c:crosses val="autoZero"/>
        <c:auto val="1"/>
        <c:lblAlgn val="ctr"/>
        <c:lblOffset val="100"/>
        <c:noMultiLvlLbl val="0"/>
      </c:catAx>
      <c:valAx>
        <c:axId val="2941754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5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carga doméstica</a:t>
            </a:r>
          </a:p>
          <a:p>
            <a:pPr>
              <a:defRPr/>
            </a:pPr>
            <a:r>
              <a:rPr lang="es-ES"/>
              <a:t>Top ten airports by domestic air cargo 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Tijuana</c:v>
                </c:pt>
                <c:pt idx="3">
                  <c:v>San Luis Potosi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graficos_graphics!$B$373:$B$383</c:f>
              <c:numCache>
                <c:formatCode>_-* #,##0.0_-;\-* #,##0.0_-;_-* "-"??_-;_-@_-</c:formatCode>
                <c:ptCount val="11"/>
                <c:pt idx="0">
                  <c:v>7600.13</c:v>
                </c:pt>
                <c:pt idx="1">
                  <c:v>3460.2869999999998</c:v>
                </c:pt>
                <c:pt idx="2">
                  <c:v>1874.1679999999999</c:v>
                </c:pt>
                <c:pt idx="3">
                  <c:v>2119.069</c:v>
                </c:pt>
                <c:pt idx="4">
                  <c:v>1634.1479999999999</c:v>
                </c:pt>
                <c:pt idx="5">
                  <c:v>1621.7559999999999</c:v>
                </c:pt>
                <c:pt idx="6">
                  <c:v>1032.8150000000001</c:v>
                </c:pt>
                <c:pt idx="7">
                  <c:v>643.99199999999996</c:v>
                </c:pt>
                <c:pt idx="8">
                  <c:v>645.20600000000002</c:v>
                </c:pt>
                <c:pt idx="9">
                  <c:v>693.59900000000005</c:v>
                </c:pt>
                <c:pt idx="10">
                  <c:v>3546.398999999999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B7-43AF-A631-25724E94B0EE}"/>
            </c:ext>
          </c:extLst>
        </c:ser>
        <c:ser>
          <c:idx val="1"/>
          <c:order val="1"/>
          <c:tx>
            <c:strRef>
              <c:f>graficos_graphics!$C$371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Tijuana</c:v>
                </c:pt>
                <c:pt idx="3">
                  <c:v>San Luis Potosi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8052.93</c:v>
                </c:pt>
                <c:pt idx="1">
                  <c:v>3685.143</c:v>
                </c:pt>
                <c:pt idx="2">
                  <c:v>2108.2489999999998</c:v>
                </c:pt>
                <c:pt idx="3">
                  <c:v>1856.8879999999999</c:v>
                </c:pt>
                <c:pt idx="4">
                  <c:v>1969.5940000000001</c:v>
                </c:pt>
                <c:pt idx="5">
                  <c:v>1462.251</c:v>
                </c:pt>
                <c:pt idx="6">
                  <c:v>1139.9680000000001</c:v>
                </c:pt>
                <c:pt idx="7">
                  <c:v>937.01</c:v>
                </c:pt>
                <c:pt idx="8">
                  <c:v>737.31399999999996</c:v>
                </c:pt>
                <c:pt idx="9">
                  <c:v>625.71400000000006</c:v>
                </c:pt>
                <c:pt idx="10">
                  <c:v>3674.5909999999999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B7-43AF-A631-25724E94B0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6208"/>
        <c:axId val="294682568"/>
      </c:barChart>
      <c:catAx>
        <c:axId val="2941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2568"/>
        <c:crosses val="autoZero"/>
        <c:auto val="1"/>
        <c:lblAlgn val="ctr"/>
        <c:lblOffset val="100"/>
        <c:noMultiLvlLbl val="0"/>
      </c:catAx>
      <c:valAx>
        <c:axId val="2946825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620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carga doméstica</a:t>
            </a:r>
          </a:p>
          <a:p>
            <a:pPr>
              <a:defRPr/>
            </a:pPr>
            <a:r>
              <a:rPr lang="es-ES"/>
              <a:t>Top ten airports by domestic air cargo </a:t>
            </a:r>
          </a:p>
          <a:p>
            <a:pPr>
              <a:defRPr/>
            </a:pPr>
            <a:r>
              <a:rPr lang="es-ES"/>
              <a:t>Ene-Sep 2017 vs Ene-Sep 2018 / Jan-Sep 2017 vs Jan-Sep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Tijuana</c:v>
                </c:pt>
                <c:pt idx="3">
                  <c:v>San Luis Potosi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graficos_graphics!$F$373:$F$383</c:f>
              <c:numCache>
                <c:formatCode>_-* #,##0.0_-;\-* #,##0.0_-;_-* "-"??_-;_-@_-</c:formatCode>
                <c:ptCount val="11"/>
                <c:pt idx="0">
                  <c:v>74104.22</c:v>
                </c:pt>
                <c:pt idx="1">
                  <c:v>29360.994000000002</c:v>
                </c:pt>
                <c:pt idx="2">
                  <c:v>16146.835000000001</c:v>
                </c:pt>
                <c:pt idx="3">
                  <c:v>18763.116999999998</c:v>
                </c:pt>
                <c:pt idx="4">
                  <c:v>13864.270999999999</c:v>
                </c:pt>
                <c:pt idx="5">
                  <c:v>14202.534999999998</c:v>
                </c:pt>
                <c:pt idx="6">
                  <c:v>9268.0210000000006</c:v>
                </c:pt>
                <c:pt idx="7">
                  <c:v>4024.5950000000003</c:v>
                </c:pt>
                <c:pt idx="8">
                  <c:v>5982.1870000000008</c:v>
                </c:pt>
                <c:pt idx="9">
                  <c:v>7149.7109999999993</c:v>
                </c:pt>
                <c:pt idx="10">
                  <c:v>30233.906000000003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55-48EA-8FD2-A8949755FD6F}"/>
            </c:ext>
          </c:extLst>
        </c:ser>
        <c:ser>
          <c:idx val="1"/>
          <c:order val="1"/>
          <c:tx>
            <c:strRef>
              <c:f>graficos_graphics!$G$371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Tijuana</c:v>
                </c:pt>
                <c:pt idx="3">
                  <c:v>San Luis Potosi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graficos_graphics!$G$373:$G$383</c:f>
              <c:numCache>
                <c:formatCode>_-* #,##0.0_-;\-* #,##0.0_-;_-* "-"??_-;_-@_-</c:formatCode>
                <c:ptCount val="11"/>
                <c:pt idx="0">
                  <c:v>74235.639999999985</c:v>
                </c:pt>
                <c:pt idx="1">
                  <c:v>30383.599999999995</c:v>
                </c:pt>
                <c:pt idx="2">
                  <c:v>18012.085999999999</c:v>
                </c:pt>
                <c:pt idx="3">
                  <c:v>17881.882999999998</c:v>
                </c:pt>
                <c:pt idx="4">
                  <c:v>17620.966</c:v>
                </c:pt>
                <c:pt idx="5">
                  <c:v>12901.313000000002</c:v>
                </c:pt>
                <c:pt idx="6">
                  <c:v>10296.058000000001</c:v>
                </c:pt>
                <c:pt idx="7">
                  <c:v>7772.2199999999993</c:v>
                </c:pt>
                <c:pt idx="8">
                  <c:v>6506.56</c:v>
                </c:pt>
                <c:pt idx="9">
                  <c:v>6407.1369999999997</c:v>
                </c:pt>
                <c:pt idx="10">
                  <c:v>32529.222000000005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155-48EA-8FD2-A8949755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683352"/>
        <c:axId val="294683744"/>
      </c:barChart>
      <c:catAx>
        <c:axId val="2946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3744"/>
        <c:crosses val="autoZero"/>
        <c:auto val="1"/>
        <c:lblAlgn val="ctr"/>
        <c:lblOffset val="100"/>
        <c:noMultiLvlLbl val="0"/>
      </c:catAx>
      <c:valAx>
        <c:axId val="2946837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683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pasajeros domésticos</a:t>
            </a:r>
          </a:p>
          <a:p>
            <a:pPr>
              <a:defRPr/>
            </a:pPr>
            <a:r>
              <a:rPr lang="es-ES"/>
              <a:t>Domestic air passenger traffic by main airports</a:t>
            </a:r>
          </a:p>
          <a:p>
            <a:pPr>
              <a:defRPr/>
            </a:pPr>
            <a:r>
              <a:rPr lang="es-ES"/>
              <a:t>Sep 2018 / Sep 2018</a:t>
            </a:r>
          </a:p>
        </c:rich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91-41C0-96CC-1FE2BEDB2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91-41C0-96CC-1FE2BEDB2F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91-41C0-96CC-1FE2BEDB2F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91-41C0-96CC-1FE2BEDB2F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791-41C0-96CC-1FE2BEDB2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791-41C0-96CC-1FE2BEDB2F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791-41C0-96CC-1FE2BEDB2F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791-41C0-96CC-1FE2BEDB2F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791-41C0-96CC-1FE2BEDB2F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791-41C0-96CC-1FE2BEDB2F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791-41C0-96CC-1FE2BEDB2F4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2423.5210000000002</c:v>
                </c:pt>
                <c:pt idx="1">
                  <c:v>814.97500000000002</c:v>
                </c:pt>
                <c:pt idx="2">
                  <c:v>760.73699999999997</c:v>
                </c:pt>
                <c:pt idx="3">
                  <c:v>683.428</c:v>
                </c:pt>
                <c:pt idx="4">
                  <c:v>591.91399999999999</c:v>
                </c:pt>
                <c:pt idx="5">
                  <c:v>167.80699999999999</c:v>
                </c:pt>
                <c:pt idx="6">
                  <c:v>175.19499999999999</c:v>
                </c:pt>
                <c:pt idx="7">
                  <c:v>122.67</c:v>
                </c:pt>
                <c:pt idx="8">
                  <c:v>125.925</c:v>
                </c:pt>
                <c:pt idx="9">
                  <c:v>121.441</c:v>
                </c:pt>
                <c:pt idx="10">
                  <c:v>1787.9550000000002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91-41C0-96CC-1FE2BEDB2F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8186477723823241"/>
          <c:w val="0.27828774652332022"/>
          <c:h val="0.80828377815318264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Sep 2017 vs Sep</a:t>
            </a:r>
            <a:r>
              <a:rPr lang="es-ES" baseline="0"/>
              <a:t> </a:t>
            </a:r>
            <a:r>
              <a:rPr lang="es-ES"/>
              <a:t>2018 / Sep 2017 vs Sep 2018</a:t>
            </a:r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2121.605</c:v>
                </c:pt>
                <c:pt idx="1">
                  <c:v>722.30600000000004</c:v>
                </c:pt>
                <c:pt idx="2">
                  <c:v>669.33699999999999</c:v>
                </c:pt>
                <c:pt idx="3">
                  <c:v>603.35900000000004</c:v>
                </c:pt>
                <c:pt idx="4">
                  <c:v>533.79100000000005</c:v>
                </c:pt>
                <c:pt idx="5">
                  <c:v>137.19900000000001</c:v>
                </c:pt>
                <c:pt idx="6">
                  <c:v>146.22</c:v>
                </c:pt>
                <c:pt idx="7">
                  <c:v>98.358999999999995</c:v>
                </c:pt>
                <c:pt idx="8">
                  <c:v>113.98699999999999</c:v>
                </c:pt>
                <c:pt idx="9">
                  <c:v>104.709</c:v>
                </c:pt>
                <c:pt idx="10">
                  <c:v>1534.5759999999996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7-401D-8B83-3D7A24AFE198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2423.5210000000002</c:v>
                </c:pt>
                <c:pt idx="1">
                  <c:v>814.97500000000002</c:v>
                </c:pt>
                <c:pt idx="2">
                  <c:v>760.73699999999997</c:v>
                </c:pt>
                <c:pt idx="3">
                  <c:v>683.428</c:v>
                </c:pt>
                <c:pt idx="4">
                  <c:v>591.91399999999999</c:v>
                </c:pt>
                <c:pt idx="5">
                  <c:v>167.80699999999999</c:v>
                </c:pt>
                <c:pt idx="6">
                  <c:v>175.19499999999999</c:v>
                </c:pt>
                <c:pt idx="7">
                  <c:v>122.67</c:v>
                </c:pt>
                <c:pt idx="8">
                  <c:v>125.925</c:v>
                </c:pt>
                <c:pt idx="9">
                  <c:v>121.441</c:v>
                </c:pt>
                <c:pt idx="10">
                  <c:v>1787.9550000000002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087-401D-8B83-3D7A24AF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536872"/>
        <c:axId val="292537264"/>
      </c:barChart>
      <c:catAx>
        <c:axId val="2925368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7264"/>
        <c:crosses val="autoZero"/>
        <c:auto val="1"/>
        <c:lblAlgn val="ctr"/>
        <c:lblOffset val="100"/>
        <c:noMultiLvlLbl val="0"/>
      </c:catAx>
      <c:valAx>
        <c:axId val="29253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internacionales</a:t>
            </a:r>
          </a:p>
          <a:p>
            <a:pPr>
              <a:defRPr/>
            </a:pPr>
            <a:r>
              <a:rPr lang="es-ES"/>
              <a:t>Top ten airports by dometic air passenger traffic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(miles / thousand)</a:t>
            </a:r>
          </a:p>
        </c:rich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graficos_graphics!$B$125:$B$135</c:f>
              <c:numCache>
                <c:formatCode>_-* #,##0.0_-;\-* #,##0.0_-;_-* "-"??_-;_-@_-</c:formatCode>
                <c:ptCount val="11"/>
                <c:pt idx="0">
                  <c:v>1225.48</c:v>
                </c:pt>
                <c:pt idx="1">
                  <c:v>888.38599999999997</c:v>
                </c:pt>
                <c:pt idx="2">
                  <c:v>260.88299999999998</c:v>
                </c:pt>
                <c:pt idx="3">
                  <c:v>133.35</c:v>
                </c:pt>
                <c:pt idx="4">
                  <c:v>102.65900000000001</c:v>
                </c:pt>
                <c:pt idx="5">
                  <c:v>99.954999999999998</c:v>
                </c:pt>
                <c:pt idx="6">
                  <c:v>44.470999999999997</c:v>
                </c:pt>
                <c:pt idx="7">
                  <c:v>11.755000000000001</c:v>
                </c:pt>
                <c:pt idx="8">
                  <c:v>21.536999999999999</c:v>
                </c:pt>
                <c:pt idx="9">
                  <c:v>17.504000000000001</c:v>
                </c:pt>
                <c:pt idx="10">
                  <c:v>120.05300000000004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5B-4203-A172-B0AD3348E202}"/>
            </c:ext>
          </c:extLst>
        </c:ser>
        <c:ser>
          <c:idx val="1"/>
          <c:order val="1"/>
          <c:tx>
            <c:strRef>
              <c:f>graficos_graphics!$C$123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1330.829</c:v>
                </c:pt>
                <c:pt idx="1">
                  <c:v>899.471</c:v>
                </c:pt>
                <c:pt idx="2">
                  <c:v>280.88900000000001</c:v>
                </c:pt>
                <c:pt idx="3">
                  <c:v>164.35599999999999</c:v>
                </c:pt>
                <c:pt idx="4">
                  <c:v>96.786000000000001</c:v>
                </c:pt>
                <c:pt idx="5">
                  <c:v>103.51900000000001</c:v>
                </c:pt>
                <c:pt idx="6">
                  <c:v>45.246000000000002</c:v>
                </c:pt>
                <c:pt idx="7">
                  <c:v>12.217000000000001</c:v>
                </c:pt>
                <c:pt idx="8">
                  <c:v>25.588000000000001</c:v>
                </c:pt>
                <c:pt idx="9">
                  <c:v>23.161999999999999</c:v>
                </c:pt>
                <c:pt idx="10">
                  <c:v>130.64099999999999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5B-4203-A172-B0AD3348E2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8048"/>
        <c:axId val="292538440"/>
      </c:barChart>
      <c:catAx>
        <c:axId val="2925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8440"/>
        <c:crosses val="autoZero"/>
        <c:auto val="1"/>
        <c:lblAlgn val="ctr"/>
        <c:lblOffset val="100"/>
        <c:noMultiLvlLbl val="0"/>
      </c:catAx>
      <c:valAx>
        <c:axId val="292538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804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domésticos por grupo aeroportuario</a:t>
            </a:r>
          </a:p>
          <a:p>
            <a:pPr>
              <a:defRPr/>
            </a:pPr>
            <a:r>
              <a:rPr lang="es-ES"/>
              <a:t>Domestic air passengers traffic by airport group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graficos_graphics!$B$239:$B$244</c:f>
              <c:numCache>
                <c:formatCode>_-* #,##0.0_-;\-* #,##0.0_-;_-* "-"??_-;_-@_-</c:formatCode>
                <c:ptCount val="6"/>
                <c:pt idx="0">
                  <c:v>2121.605</c:v>
                </c:pt>
                <c:pt idx="1">
                  <c:v>1881.731</c:v>
                </c:pt>
                <c:pt idx="2">
                  <c:v>1303.4000000000001</c:v>
                </c:pt>
                <c:pt idx="3">
                  <c:v>1083.0350000000001</c:v>
                </c:pt>
                <c:pt idx="4">
                  <c:v>186.916</c:v>
                </c:pt>
                <c:pt idx="5">
                  <c:v>208.761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4-462F-8017-8271D9F60DA5}"/>
            </c:ext>
          </c:extLst>
        </c:ser>
        <c:ser>
          <c:idx val="1"/>
          <c:order val="1"/>
          <c:tx>
            <c:strRef>
              <c:f>graficos_graphics!$C$237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2423.5210000000002</c:v>
                </c:pt>
                <c:pt idx="1">
                  <c:v>2164.71</c:v>
                </c:pt>
                <c:pt idx="2">
                  <c:v>1514.441</c:v>
                </c:pt>
                <c:pt idx="3">
                  <c:v>1237.673</c:v>
                </c:pt>
                <c:pt idx="4">
                  <c:v>221.941</c:v>
                </c:pt>
                <c:pt idx="5">
                  <c:v>213.28200000000001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44-462F-8017-8271D9F60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2024"/>
        <c:axId val="293032416"/>
      </c:barChart>
      <c:catAx>
        <c:axId val="29303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2416"/>
        <c:crosses val="autoZero"/>
        <c:auto val="1"/>
        <c:lblAlgn val="ctr"/>
        <c:lblOffset val="100"/>
        <c:noMultiLvlLbl val="0"/>
      </c:catAx>
      <c:valAx>
        <c:axId val="2930324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032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pasajeros domésticos</a:t>
            </a:r>
          </a:p>
          <a:p>
            <a:pPr>
              <a:defRPr/>
            </a:pPr>
            <a:r>
              <a:rPr lang="es-ES"/>
              <a:t>Domestic air passengers traffic share by aiport group</a:t>
            </a:r>
          </a:p>
          <a:p>
            <a:pPr>
              <a:defRPr/>
            </a:pPr>
            <a:r>
              <a:rPr lang="es-ES"/>
              <a:t>Sep 2018 / Sep 2018</a:t>
            </a:r>
          </a:p>
        </c:rich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71009908090586"/>
          <c:y val="0.27601344669555544"/>
          <c:w val="0.37692436370766885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04-45AB-A6F3-5E0EA09D15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04-45AB-A6F3-5E0EA09D15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04-45AB-A6F3-5E0EA09D15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04-45AB-A6F3-5E0EA09D15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04-45AB-A6F3-5E0EA09D151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D04-45AB-A6F3-5E0EA09D151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2423.5210000000002</c:v>
                </c:pt>
                <c:pt idx="1">
                  <c:v>2164.71</c:v>
                </c:pt>
                <c:pt idx="2">
                  <c:v>1514.441</c:v>
                </c:pt>
                <c:pt idx="3">
                  <c:v>1237.673</c:v>
                </c:pt>
                <c:pt idx="4">
                  <c:v>221.941</c:v>
                </c:pt>
                <c:pt idx="5">
                  <c:v>213.28200000000001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4-45AB-A6F3-5E0EA09D15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0"/>
      </c:pieChart>
    </c:plotArea>
    <c:legend>
      <c:legendPos val="r"/>
      <c:layout>
        <c:manualLayout>
          <c:xMode val="edge"/>
          <c:yMode val="edge"/>
          <c:x val="0.69417334354582327"/>
          <c:y val="0.28674257329242869"/>
          <c:w val="0.20699417870121195"/>
          <c:h val="0.5959551043148744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internacionales por grupo aeroportuario </a:t>
            </a:r>
          </a:p>
          <a:p>
            <a:pPr>
              <a:defRPr/>
            </a:pPr>
            <a:r>
              <a:rPr lang="es-ES"/>
              <a:t>International air passengers traffic by airport group</a:t>
            </a:r>
          </a:p>
          <a:p>
            <a:pPr>
              <a:defRPr/>
            </a:pPr>
            <a:r>
              <a:rPr lang="es-ES"/>
              <a:t>Sep 2017 vs Sep 2018 / Sep 2017 vs Sep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graficos_graphics!$B$306:$B$311</c:f>
              <c:numCache>
                <c:formatCode>_-* #,##0.0_-;\-* #,##0.0_-;_-* "-"??_-;_-@_-</c:formatCode>
                <c:ptCount val="6"/>
                <c:pt idx="0">
                  <c:v>925.78399999999999</c:v>
                </c:pt>
                <c:pt idx="1">
                  <c:v>1225.48</c:v>
                </c:pt>
                <c:pt idx="2">
                  <c:v>586.02700000000004</c:v>
                </c:pt>
                <c:pt idx="3">
                  <c:v>159.78200000000001</c:v>
                </c:pt>
                <c:pt idx="4">
                  <c:v>21.192</c:v>
                </c:pt>
                <c:pt idx="5">
                  <c:v>7.7679999999999998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A-49AD-A452-43BD9C72640F}"/>
            </c:ext>
          </c:extLst>
        </c:ser>
        <c:ser>
          <c:idx val="1"/>
          <c:order val="1"/>
          <c:tx>
            <c:strRef>
              <c:f>graficos_graphics!$C$304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938.351</c:v>
                </c:pt>
                <c:pt idx="1">
                  <c:v>1330.829</c:v>
                </c:pt>
                <c:pt idx="2">
                  <c:v>639.93399999999997</c:v>
                </c:pt>
                <c:pt idx="3">
                  <c:v>167.036</c:v>
                </c:pt>
                <c:pt idx="4">
                  <c:v>26.704999999999998</c:v>
                </c:pt>
                <c:pt idx="5">
                  <c:v>9.8490000000000002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CA-49AD-A452-43BD9C7264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6088"/>
        <c:axId val="292535304"/>
      </c:barChart>
      <c:catAx>
        <c:axId val="2925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5304"/>
        <c:crosses val="autoZero"/>
        <c:auto val="1"/>
        <c:lblAlgn val="ctr"/>
        <c:lblOffset val="100"/>
        <c:noMultiLvlLbl val="0"/>
      </c:catAx>
      <c:valAx>
        <c:axId val="292535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08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carga internacional</a:t>
            </a:r>
          </a:p>
          <a:p>
            <a:pPr>
              <a:defRPr/>
            </a:pPr>
            <a:r>
              <a:rPr lang="es-ES"/>
              <a:t>International  air cargo share by airports</a:t>
            </a:r>
          </a:p>
          <a:p>
            <a:pPr>
              <a:defRPr/>
            </a:pPr>
            <a:r>
              <a:rPr lang="es-ES"/>
              <a:t>Sep 2018 / Sep 2018</a:t>
            </a:r>
            <a:endParaRPr lang="es-MX"/>
          </a:p>
        </c:rich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5-442B-B8C7-AC96A8C6B9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75-442B-B8C7-AC96A8C6B9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75-442B-B8C7-AC96A8C6B9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75-442B-B8C7-AC96A8C6B9D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75-442B-B8C7-AC96A8C6B9D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F75-442B-B8C7-AC96A8C6B9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#,##0.0_-;\-* #,##0.0_-;_-* "-"??_-;_-@_-</c:formatCode>
                <c:ptCount val="6"/>
                <c:pt idx="0">
                  <c:v>38560.639999999999</c:v>
                </c:pt>
                <c:pt idx="1">
                  <c:v>9473.9680000000008</c:v>
                </c:pt>
                <c:pt idx="2">
                  <c:v>3357.2430000000004</c:v>
                </c:pt>
                <c:pt idx="3">
                  <c:v>3035.808</c:v>
                </c:pt>
                <c:pt idx="4">
                  <c:v>1990.5809999999999</c:v>
                </c:pt>
                <c:pt idx="5">
                  <c:v>2716.3829999999998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75-442B-B8C7-AC96A8C6B9D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287034120734907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364</xdr:row>
      <xdr:rowOff>109898</xdr:rowOff>
    </xdr:from>
    <xdr:to>
      <xdr:col>21</xdr:col>
      <xdr:colOff>424542</xdr:colOff>
      <xdr:row>437</xdr:row>
      <xdr:rowOff>171450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116</xdr:row>
      <xdr:rowOff>43543</xdr:rowOff>
    </xdr:from>
    <xdr:to>
      <xdr:col>21</xdr:col>
      <xdr:colOff>559685</xdr:colOff>
      <xdr:row>188</xdr:row>
      <xdr:rowOff>133350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73</xdr:row>
      <xdr:rowOff>95250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74</xdr:row>
      <xdr:rowOff>38100</xdr:rowOff>
    </xdr:from>
    <xdr:to>
      <xdr:col>7</xdr:col>
      <xdr:colOff>833438</xdr:colOff>
      <xdr:row>114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189</xdr:row>
      <xdr:rowOff>0</xdr:rowOff>
    </xdr:from>
    <xdr:to>
      <xdr:col>7</xdr:col>
      <xdr:colOff>690562</xdr:colOff>
      <xdr:row>228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</xdr:row>
      <xdr:rowOff>174913</xdr:rowOff>
    </xdr:from>
    <xdr:to>
      <xdr:col>7</xdr:col>
      <xdr:colOff>838199</xdr:colOff>
      <xdr:row>295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229</xdr:row>
      <xdr:rowOff>146503</xdr:rowOff>
    </xdr:from>
    <xdr:to>
      <xdr:col>21</xdr:col>
      <xdr:colOff>672686</xdr:colOff>
      <xdr:row>253</xdr:row>
      <xdr:rowOff>190500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319</xdr:row>
      <xdr:rowOff>171450</xdr:rowOff>
    </xdr:from>
    <xdr:to>
      <xdr:col>7</xdr:col>
      <xdr:colOff>514350</xdr:colOff>
      <xdr:row>361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480</xdr:row>
      <xdr:rowOff>76200</xdr:rowOff>
    </xdr:from>
    <xdr:to>
      <xdr:col>21</xdr:col>
      <xdr:colOff>725071</xdr:colOff>
      <xdr:row>557</xdr:row>
      <xdr:rowOff>133350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590</xdr:row>
      <xdr:rowOff>38100</xdr:rowOff>
    </xdr:from>
    <xdr:to>
      <xdr:col>21</xdr:col>
      <xdr:colOff>691403</xdr:colOff>
      <xdr:row>618</xdr:row>
      <xdr:rowOff>127908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195943</xdr:colOff>
      <xdr:row>659</xdr:row>
      <xdr:rowOff>98612</xdr:rowOff>
    </xdr:from>
    <xdr:to>
      <xdr:col>21</xdr:col>
      <xdr:colOff>631371</xdr:colOff>
      <xdr:row>686</xdr:row>
      <xdr:rowOff>29440</xdr:rowOff>
    </xdr:to>
    <xdr:graphicFrame macro="">
      <xdr:nvGraphicFramePr>
        <xdr:cNvPr id="12" name="12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7287</xdr:colOff>
      <xdr:row>556</xdr:row>
      <xdr:rowOff>17318</xdr:rowOff>
    </xdr:from>
    <xdr:to>
      <xdr:col>8</xdr:col>
      <xdr:colOff>266700</xdr:colOff>
      <xdr:row>589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323850</xdr:colOff>
      <xdr:row>556</xdr:row>
      <xdr:rowOff>0</xdr:rowOff>
    </xdr:from>
    <xdr:to>
      <xdr:col>21</xdr:col>
      <xdr:colOff>704850</xdr:colOff>
      <xdr:row>589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614</xdr:row>
      <xdr:rowOff>74468</xdr:rowOff>
    </xdr:from>
    <xdr:to>
      <xdr:col>8</xdr:col>
      <xdr:colOff>133350</xdr:colOff>
      <xdr:row>657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20781</xdr:colOff>
      <xdr:row>682</xdr:row>
      <xdr:rowOff>107372</xdr:rowOff>
    </xdr:from>
    <xdr:to>
      <xdr:col>8</xdr:col>
      <xdr:colOff>38100</xdr:colOff>
      <xdr:row>724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43544</xdr:colOff>
      <xdr:row>296</xdr:row>
      <xdr:rowOff>152400</xdr:rowOff>
    </xdr:from>
    <xdr:to>
      <xdr:col>21</xdr:col>
      <xdr:colOff>701488</xdr:colOff>
      <xdr:row>319</xdr:row>
      <xdr:rowOff>181841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595313</xdr:colOff>
      <xdr:row>73</xdr:row>
      <xdr:rowOff>51956</xdr:rowOff>
    </xdr:from>
    <xdr:to>
      <xdr:col>21</xdr:col>
      <xdr:colOff>727361</xdr:colOff>
      <xdr:row>114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666751</xdr:colOff>
      <xdr:row>188</xdr:row>
      <xdr:rowOff>171451</xdr:rowOff>
    </xdr:from>
    <xdr:to>
      <xdr:col>21</xdr:col>
      <xdr:colOff>609600</xdr:colOff>
      <xdr:row>228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762000</xdr:colOff>
      <xdr:row>252</xdr:row>
      <xdr:rowOff>95250</xdr:rowOff>
    </xdr:from>
    <xdr:to>
      <xdr:col>21</xdr:col>
      <xdr:colOff>742950</xdr:colOff>
      <xdr:row>295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495300</xdr:colOff>
      <xdr:row>319</xdr:row>
      <xdr:rowOff>152400</xdr:rowOff>
    </xdr:from>
    <xdr:to>
      <xdr:col>21</xdr:col>
      <xdr:colOff>628650</xdr:colOff>
      <xdr:row>361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614</xdr:row>
      <xdr:rowOff>152400</xdr:rowOff>
    </xdr:from>
    <xdr:to>
      <xdr:col>21</xdr:col>
      <xdr:colOff>723900</xdr:colOff>
      <xdr:row>657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838200</xdr:colOff>
      <xdr:row>682</xdr:row>
      <xdr:rowOff>171450</xdr:rowOff>
    </xdr:from>
    <xdr:to>
      <xdr:col>21</xdr:col>
      <xdr:colOff>684069</xdr:colOff>
      <xdr:row>724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439</xdr:row>
      <xdr:rowOff>0</xdr:rowOff>
    </xdr:from>
    <xdr:to>
      <xdr:col>7</xdr:col>
      <xdr:colOff>410443</xdr:colOff>
      <xdr:row>479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457200</xdr:colOff>
      <xdr:row>438</xdr:row>
      <xdr:rowOff>190500</xdr:rowOff>
    </xdr:from>
    <xdr:to>
      <xdr:col>21</xdr:col>
      <xdr:colOff>296143</xdr:colOff>
      <xdr:row>479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3392.419713657408" createdVersion="6" refreshedVersion="6" minRefreshableVersion="3" recordCount="4666" xr:uid="{00000000-000A-0000-FFFF-FFFFF1000000}">
  <cacheSource type="worksheet">
    <worksheetSource ref="A1:R4667" sheet="DB"/>
  </cacheSource>
  <cacheFields count="18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GRUPO / GROUP" numFmtId="0">
      <sharedItems count="6">
        <s v="ASUR"/>
        <s v="OMA"/>
        <s v="GAP"/>
        <s v="ASA"/>
        <s v="SOCIEDADES/PARTNERSHIPS"/>
        <s v="AICM"/>
      </sharedItems>
    </cacheField>
    <cacheField name="AEROPUERTO / AIRPORT" numFmtId="0">
      <sharedItems count="61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IXTEPEC"/>
      </sharedItems>
    </cacheField>
    <cacheField name="ENE/JAN" numFmtId="3">
      <sharedItems containsSemiMixedTypes="0" containsString="0" containsNumber="1" minValue="0" maxValue="2384398"/>
    </cacheField>
    <cacheField name="FEB/FEB" numFmtId="3">
      <sharedItems containsSemiMixedTypes="0" containsString="0" containsNumber="1" minValue="0" maxValue="2182951"/>
    </cacheField>
    <cacheField name="MAR/MAR" numFmtId="3">
      <sharedItems containsSemiMixedTypes="0" containsString="0" containsNumber="1" minValue="0" maxValue="2503383"/>
    </cacheField>
    <cacheField name="ABR/APR" numFmtId="3">
      <sharedItems containsSemiMixedTypes="0" containsString="0" containsNumber="1" minValue="0" maxValue="2536990"/>
    </cacheField>
    <cacheField name="MAY/MAY" numFmtId="3">
      <sharedItems containsSemiMixedTypes="0" containsString="0" containsNumber="1" minValue="0" maxValue="2580126"/>
    </cacheField>
    <cacheField name="JUN/JUN" numFmtId="3">
      <sharedItems containsSemiMixedTypes="0" containsString="0" containsNumber="1" minValue="0" maxValue="2482445"/>
    </cacheField>
    <cacheField name="JUL/JUL" numFmtId="3">
      <sharedItems containsSemiMixedTypes="0" containsString="0" containsNumber="1" minValue="0" maxValue="2762304"/>
    </cacheField>
    <cacheField name="AGO/AUG" numFmtId="3">
      <sharedItems containsSemiMixedTypes="0" containsString="0" containsNumber="1" minValue="0" maxValue="2652795"/>
    </cacheField>
    <cacheField name="SEP/SEP" numFmtId="3">
      <sharedItems containsSemiMixedTypes="0" containsString="0" containsNumber="1" minValue="0" maxValue="2423521"/>
    </cacheField>
    <cacheField name="OCT/OCT" numFmtId="3">
      <sharedItems containsSemiMixedTypes="0" containsString="0" containsNumber="1" minValue="0" maxValue="2444206"/>
    </cacheField>
    <cacheField name="NOV/NOV" numFmtId="3">
      <sharedItems containsSemiMixedTypes="0" containsString="0" containsNumber="1" minValue="0" maxValue="2461475"/>
    </cacheField>
    <cacheField name="DIC/DEC" numFmtId="3">
      <sharedItems containsSemiMixedTypes="0" containsString="0" containsNumber="1" minValue="0" maxValue="2581849"/>
    </cacheField>
    <cacheField name="TOTAL/TOTAL" numFmtId="3">
      <sharedItems containsSemiMixedTypes="0" containsString="0" containsNumber="1" minValue="0" maxValue="28769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6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</r>
  <r>
    <x v="1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</r>
  <r>
    <x v="0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</r>
  <r>
    <x v="0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</r>
  <r>
    <x v="1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</r>
  <r>
    <x v="2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</r>
  <r>
    <x v="2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</r>
  <r>
    <x v="1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</r>
  <r>
    <x v="0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</r>
  <r>
    <x v="0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</r>
  <r>
    <x v="1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</r>
  <r>
    <x v="2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</r>
  <r>
    <x v="1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</r>
  <r>
    <x v="0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</r>
  <r>
    <x v="2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</r>
  <r>
    <x v="1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</r>
  <r>
    <x v="0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</r>
  <r>
    <x v="0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</r>
  <r>
    <x v="1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</r>
  <r>
    <x v="2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</r>
  <r>
    <x v="1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</r>
  <r>
    <x v="0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</r>
  <r>
    <x v="1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</r>
  <r>
    <x v="0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</r>
  <r>
    <x v="0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</r>
  <r>
    <x v="1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</r>
  <r>
    <x v="2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</r>
  <r>
    <x v="1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</r>
  <r>
    <x v="0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</r>
  <r>
    <x v="1"/>
    <x v="0"/>
    <x v="11"/>
    <x v="3"/>
    <x v="60"/>
    <n v="0"/>
    <n v="0"/>
    <n v="0"/>
    <n v="158"/>
    <n v="1271"/>
    <n v="1209"/>
    <n v="1536"/>
    <n v="1648"/>
    <n v="2205"/>
    <n v="3118"/>
    <n v="3268"/>
    <n v="3013"/>
    <n v="17426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</r>
  <r>
    <x v="1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</r>
  <r>
    <x v="0"/>
    <x v="0"/>
    <x v="11"/>
    <x v="3"/>
    <x v="60"/>
    <n v="0"/>
    <n v="0"/>
    <n v="0"/>
    <n v="4"/>
    <n v="28"/>
    <n v="26"/>
    <n v="36"/>
    <n v="46"/>
    <n v="54"/>
    <n v="62"/>
    <n v="72"/>
    <n v="70"/>
    <n v="398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</r>
  <r>
    <x v="0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</r>
  <r>
    <x v="0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</r>
  <r>
    <x v="0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</r>
  <r>
    <x v="1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</r>
  <r>
    <x v="1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0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</r>
  <r>
    <x v="2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</r>
  <r>
    <x v="1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</r>
  <r>
    <x v="0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</r>
  <r>
    <x v="0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</r>
  <r>
    <x v="1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</r>
  <r>
    <x v="1"/>
    <x v="0"/>
    <x v="12"/>
    <x v="1"/>
    <x v="9"/>
    <n v="56551"/>
    <n v="50559"/>
    <n v="67567"/>
    <n v="62376"/>
    <n v="55192"/>
    <n v="47843"/>
    <n v="61893"/>
    <n v="59806"/>
    <n v="52220"/>
    <n v="0"/>
    <n v="0"/>
    <n v="0"/>
    <n v="514007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0"/>
    <n v="0"/>
    <n v="0"/>
    <n v="1008835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0"/>
    <n v="0"/>
    <n v="0"/>
    <n v="1072508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0"/>
    <n v="0"/>
    <n v="0"/>
    <n v="1658251"/>
  </r>
  <r>
    <x v="1"/>
    <x v="0"/>
    <x v="12"/>
    <x v="1"/>
    <x v="13"/>
    <n v="26973"/>
    <n v="25169"/>
    <n v="31199"/>
    <n v="31934"/>
    <n v="29241"/>
    <n v="31377"/>
    <n v="34267"/>
    <n v="32096"/>
    <n v="27535"/>
    <n v="0"/>
    <n v="0"/>
    <n v="0"/>
    <n v="269791"/>
  </r>
  <r>
    <x v="1"/>
    <x v="0"/>
    <x v="12"/>
    <x v="1"/>
    <x v="14"/>
    <n v="53669"/>
    <n v="50420"/>
    <n v="61297"/>
    <n v="66732"/>
    <n v="62854"/>
    <n v="61380"/>
    <n v="69745"/>
    <n v="64813"/>
    <n v="58317"/>
    <n v="0"/>
    <n v="0"/>
    <n v="0"/>
    <n v="549227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0"/>
    <n v="0"/>
    <n v="0"/>
    <n v="6984776"/>
  </r>
  <r>
    <x v="1"/>
    <x v="0"/>
    <x v="12"/>
    <x v="1"/>
    <x v="16"/>
    <n v="32081"/>
    <n v="27440"/>
    <n v="34451"/>
    <n v="34111"/>
    <n v="36970"/>
    <n v="43230"/>
    <n v="51646"/>
    <n v="48803"/>
    <n v="35508"/>
    <n v="0"/>
    <n v="0"/>
    <n v="0"/>
    <n v="344240"/>
  </r>
  <r>
    <x v="1"/>
    <x v="0"/>
    <x v="12"/>
    <x v="1"/>
    <x v="17"/>
    <n v="33401"/>
    <n v="32813"/>
    <n v="37393"/>
    <n v="38636"/>
    <n v="40103"/>
    <n v="38079"/>
    <n v="40852"/>
    <n v="39110"/>
    <n v="37077"/>
    <n v="0"/>
    <n v="0"/>
    <n v="0"/>
    <n v="337464"/>
  </r>
  <r>
    <x v="1"/>
    <x v="0"/>
    <x v="12"/>
    <x v="1"/>
    <x v="18"/>
    <n v="50520"/>
    <n v="48959"/>
    <n v="56140"/>
    <n v="59526"/>
    <n v="58165"/>
    <n v="59624"/>
    <n v="63928"/>
    <n v="62054"/>
    <n v="53423"/>
    <n v="0"/>
    <n v="0"/>
    <n v="0"/>
    <n v="512339"/>
  </r>
  <r>
    <x v="1"/>
    <x v="0"/>
    <x v="12"/>
    <x v="1"/>
    <x v="19"/>
    <n v="42519"/>
    <n v="43874"/>
    <n v="49480"/>
    <n v="50758"/>
    <n v="52157"/>
    <n v="53602"/>
    <n v="60118"/>
    <n v="56783"/>
    <n v="50613"/>
    <n v="0"/>
    <n v="0"/>
    <n v="0"/>
    <n v="459904"/>
  </r>
  <r>
    <x v="1"/>
    <x v="0"/>
    <x v="12"/>
    <x v="1"/>
    <x v="20"/>
    <n v="16227"/>
    <n v="13723"/>
    <n v="15764"/>
    <n v="17508"/>
    <n v="18632"/>
    <n v="18922"/>
    <n v="19568"/>
    <n v="19505"/>
    <n v="18575"/>
    <n v="0"/>
    <n v="0"/>
    <n v="0"/>
    <n v="158424"/>
  </r>
  <r>
    <x v="1"/>
    <x v="0"/>
    <x v="12"/>
    <x v="1"/>
    <x v="21"/>
    <n v="29891"/>
    <n v="24450"/>
    <n v="29868"/>
    <n v="28889"/>
    <n v="27784"/>
    <n v="24485"/>
    <n v="34388"/>
    <n v="32382"/>
    <n v="22223"/>
    <n v="0"/>
    <n v="0"/>
    <n v="0"/>
    <n v="254360"/>
  </r>
  <r>
    <x v="1"/>
    <x v="1"/>
    <x v="12"/>
    <x v="1"/>
    <x v="9"/>
    <n v="10783"/>
    <n v="10983"/>
    <n v="10159"/>
    <n v="3855"/>
    <n v="2415"/>
    <n v="2787"/>
    <n v="3289"/>
    <n v="2957"/>
    <n v="1818"/>
    <n v="0"/>
    <n v="0"/>
    <n v="0"/>
    <n v="49046"/>
  </r>
  <r>
    <x v="1"/>
    <x v="1"/>
    <x v="12"/>
    <x v="1"/>
    <x v="10"/>
    <n v="211"/>
    <n v="325"/>
    <n v="435"/>
    <n v="338"/>
    <n v="420"/>
    <n v="508"/>
    <n v="474"/>
    <n v="288"/>
    <n v="301"/>
    <n v="0"/>
    <n v="0"/>
    <n v="0"/>
    <n v="3300"/>
  </r>
  <r>
    <x v="1"/>
    <x v="1"/>
    <x v="12"/>
    <x v="1"/>
    <x v="11"/>
    <n v="9118"/>
    <n v="8313"/>
    <n v="10238"/>
    <n v="9764"/>
    <n v="9956"/>
    <n v="10944"/>
    <n v="11374"/>
    <n v="10914"/>
    <n v="10475"/>
    <n v="0"/>
    <n v="0"/>
    <n v="0"/>
    <n v="91096"/>
  </r>
  <r>
    <x v="1"/>
    <x v="1"/>
    <x v="12"/>
    <x v="1"/>
    <x v="12"/>
    <n v="2383"/>
    <n v="1496"/>
    <n v="2568"/>
    <n v="2311"/>
    <n v="2497"/>
    <n v="2520"/>
    <n v="3777"/>
    <n v="2273"/>
    <n v="2258"/>
    <n v="0"/>
    <n v="0"/>
    <n v="0"/>
    <n v="22083"/>
  </r>
  <r>
    <x v="1"/>
    <x v="1"/>
    <x v="12"/>
    <x v="1"/>
    <x v="13"/>
    <n v="4333"/>
    <n v="2932"/>
    <n v="4515"/>
    <n v="3925"/>
    <n v="4418"/>
    <n v="4933"/>
    <n v="6360"/>
    <n v="6067"/>
    <n v="4766"/>
    <n v="0"/>
    <n v="0"/>
    <n v="0"/>
    <n v="42249"/>
  </r>
  <r>
    <x v="1"/>
    <x v="1"/>
    <x v="12"/>
    <x v="1"/>
    <x v="14"/>
    <n v="40851"/>
    <n v="41413"/>
    <n v="48867"/>
    <n v="27858"/>
    <n v="15462"/>
    <n v="14661"/>
    <n v="14507"/>
    <n v="10209"/>
    <n v="7874"/>
    <n v="0"/>
    <n v="0"/>
    <n v="0"/>
    <n v="221702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0"/>
    <n v="0"/>
    <n v="0"/>
    <n v="984470"/>
  </r>
  <r>
    <x v="1"/>
    <x v="1"/>
    <x v="12"/>
    <x v="1"/>
    <x v="16"/>
    <n v="213"/>
    <n v="196"/>
    <n v="263"/>
    <n v="300"/>
    <n v="339"/>
    <n v="384"/>
    <n v="324"/>
    <n v="321"/>
    <n v="371"/>
    <n v="0"/>
    <n v="0"/>
    <n v="0"/>
    <n v="2711"/>
  </r>
  <r>
    <x v="1"/>
    <x v="1"/>
    <x v="12"/>
    <x v="1"/>
    <x v="17"/>
    <n v="13072"/>
    <n v="11019"/>
    <n v="14869"/>
    <n v="13378"/>
    <n v="14341"/>
    <n v="15683"/>
    <n v="18900"/>
    <n v="17003"/>
    <n v="13051"/>
    <n v="0"/>
    <n v="0"/>
    <n v="0"/>
    <n v="131316"/>
  </r>
  <r>
    <x v="1"/>
    <x v="1"/>
    <x v="12"/>
    <x v="1"/>
    <x v="18"/>
    <n v="3981"/>
    <n v="3227"/>
    <n v="4265"/>
    <n v="4322"/>
    <n v="4362"/>
    <n v="4554"/>
    <n v="5651"/>
    <n v="4936"/>
    <n v="4185"/>
    <n v="0"/>
    <n v="0"/>
    <n v="0"/>
    <n v="39483"/>
  </r>
  <r>
    <x v="1"/>
    <x v="1"/>
    <x v="12"/>
    <x v="1"/>
    <x v="19"/>
    <n v="4752"/>
    <n v="3692"/>
    <n v="5093"/>
    <n v="4555"/>
    <n v="4823"/>
    <n v="4800"/>
    <n v="6560"/>
    <n v="5423"/>
    <n v="4652"/>
    <n v="0"/>
    <n v="0"/>
    <n v="0"/>
    <n v="44350"/>
  </r>
  <r>
    <x v="1"/>
    <x v="1"/>
    <x v="12"/>
    <x v="1"/>
    <x v="20"/>
    <n v="11526"/>
    <n v="7998"/>
    <n v="10321"/>
    <n v="10233"/>
    <n v="11074"/>
    <n v="12892"/>
    <n v="15237"/>
    <n v="13608"/>
    <n v="10647"/>
    <n v="0"/>
    <n v="0"/>
    <n v="0"/>
    <n v="103536"/>
  </r>
  <r>
    <x v="1"/>
    <x v="1"/>
    <x v="12"/>
    <x v="1"/>
    <x v="21"/>
    <n v="42539"/>
    <n v="42867"/>
    <n v="43344"/>
    <n v="18575"/>
    <n v="6475"/>
    <n v="6418"/>
    <n v="7025"/>
    <n v="5435"/>
    <n v="3119"/>
    <n v="0"/>
    <n v="0"/>
    <n v="0"/>
    <n v="175797"/>
  </r>
  <r>
    <x v="0"/>
    <x v="0"/>
    <x v="12"/>
    <x v="1"/>
    <x v="9"/>
    <n v="2122"/>
    <n v="2006"/>
    <n v="2631"/>
    <n v="2107"/>
    <n v="1902"/>
    <n v="1478"/>
    <n v="1707"/>
    <n v="1760"/>
    <n v="1799"/>
    <n v="0"/>
    <n v="0"/>
    <n v="0"/>
    <n v="17512"/>
  </r>
  <r>
    <x v="0"/>
    <x v="0"/>
    <x v="12"/>
    <x v="1"/>
    <x v="10"/>
    <n v="1261"/>
    <n v="1192"/>
    <n v="1575"/>
    <n v="1555"/>
    <n v="1610"/>
    <n v="1600"/>
    <n v="1598"/>
    <n v="1577"/>
    <n v="1447"/>
    <n v="0"/>
    <n v="0"/>
    <n v="0"/>
    <n v="13415"/>
  </r>
  <r>
    <x v="0"/>
    <x v="0"/>
    <x v="12"/>
    <x v="1"/>
    <x v="11"/>
    <n v="2135"/>
    <n v="1965"/>
    <n v="2194"/>
    <n v="2371"/>
    <n v="2554"/>
    <n v="2386"/>
    <n v="2302"/>
    <n v="2344"/>
    <n v="2141"/>
    <n v="0"/>
    <n v="0"/>
    <n v="0"/>
    <n v="20392"/>
  </r>
  <r>
    <x v="0"/>
    <x v="0"/>
    <x v="12"/>
    <x v="1"/>
    <x v="12"/>
    <n v="3587"/>
    <n v="3259"/>
    <n v="3693"/>
    <n v="3531"/>
    <n v="3671"/>
    <n v="3191"/>
    <n v="3118"/>
    <n v="3196"/>
    <n v="2999"/>
    <n v="0"/>
    <n v="0"/>
    <n v="0"/>
    <n v="30245"/>
  </r>
  <r>
    <x v="0"/>
    <x v="0"/>
    <x v="12"/>
    <x v="1"/>
    <x v="13"/>
    <n v="1181"/>
    <n v="1223"/>
    <n v="1442"/>
    <n v="1430"/>
    <n v="1405"/>
    <n v="1222"/>
    <n v="1172"/>
    <n v="1179"/>
    <n v="1024"/>
    <n v="0"/>
    <n v="0"/>
    <n v="0"/>
    <n v="11278"/>
  </r>
  <r>
    <x v="0"/>
    <x v="0"/>
    <x v="12"/>
    <x v="1"/>
    <x v="14"/>
    <n v="1148"/>
    <n v="1076"/>
    <n v="1223"/>
    <n v="1342"/>
    <n v="1183"/>
    <n v="1135"/>
    <n v="1198"/>
    <n v="1099"/>
    <n v="1155"/>
    <n v="0"/>
    <n v="0"/>
    <n v="0"/>
    <n v="10559"/>
  </r>
  <r>
    <x v="0"/>
    <x v="0"/>
    <x v="12"/>
    <x v="1"/>
    <x v="15"/>
    <n v="7137"/>
    <n v="6415"/>
    <n v="7453"/>
    <n v="7487"/>
    <n v="7855"/>
    <n v="7899"/>
    <n v="8628"/>
    <n v="8593"/>
    <n v="7420"/>
    <n v="0"/>
    <n v="0"/>
    <n v="0"/>
    <n v="68887"/>
  </r>
  <r>
    <x v="0"/>
    <x v="0"/>
    <x v="12"/>
    <x v="1"/>
    <x v="16"/>
    <n v="492"/>
    <n v="453"/>
    <n v="497"/>
    <n v="511"/>
    <n v="579"/>
    <n v="693"/>
    <n v="673"/>
    <n v="666"/>
    <n v="494"/>
    <n v="0"/>
    <n v="0"/>
    <n v="0"/>
    <n v="5058"/>
  </r>
  <r>
    <x v="0"/>
    <x v="0"/>
    <x v="12"/>
    <x v="1"/>
    <x v="17"/>
    <n v="1361"/>
    <n v="1382"/>
    <n v="1507"/>
    <n v="1460"/>
    <n v="1606"/>
    <n v="1426"/>
    <n v="1468"/>
    <n v="1469"/>
    <n v="1358"/>
    <n v="0"/>
    <n v="0"/>
    <n v="0"/>
    <n v="13037"/>
  </r>
  <r>
    <x v="0"/>
    <x v="0"/>
    <x v="12"/>
    <x v="1"/>
    <x v="18"/>
    <n v="1303"/>
    <n v="1226"/>
    <n v="1536"/>
    <n v="1528"/>
    <n v="1468"/>
    <n v="1511"/>
    <n v="1344"/>
    <n v="1341"/>
    <n v="1316"/>
    <n v="0"/>
    <n v="0"/>
    <n v="0"/>
    <n v="12573"/>
  </r>
  <r>
    <x v="0"/>
    <x v="0"/>
    <x v="12"/>
    <x v="1"/>
    <x v="19"/>
    <n v="1151"/>
    <n v="1176"/>
    <n v="1360"/>
    <n v="1195"/>
    <n v="1317"/>
    <n v="1323"/>
    <n v="1318"/>
    <n v="1335"/>
    <n v="1227"/>
    <n v="0"/>
    <n v="0"/>
    <n v="0"/>
    <n v="11402"/>
  </r>
  <r>
    <x v="0"/>
    <x v="0"/>
    <x v="12"/>
    <x v="1"/>
    <x v="20"/>
    <n v="380"/>
    <n v="438"/>
    <n v="436"/>
    <n v="446"/>
    <n v="462"/>
    <n v="458"/>
    <n v="429"/>
    <n v="478"/>
    <n v="464"/>
    <n v="0"/>
    <n v="0"/>
    <n v="0"/>
    <n v="3991"/>
  </r>
  <r>
    <x v="0"/>
    <x v="0"/>
    <x v="12"/>
    <x v="1"/>
    <x v="21"/>
    <n v="989"/>
    <n v="798"/>
    <n v="1000"/>
    <n v="989"/>
    <n v="789"/>
    <n v="649"/>
    <n v="746"/>
    <n v="762"/>
    <n v="650"/>
    <n v="0"/>
    <n v="0"/>
    <n v="0"/>
    <n v="7372"/>
  </r>
  <r>
    <x v="0"/>
    <x v="1"/>
    <x v="12"/>
    <x v="1"/>
    <x v="9"/>
    <n v="129"/>
    <n v="101"/>
    <n v="127"/>
    <n v="51"/>
    <n v="27"/>
    <n v="28"/>
    <n v="31"/>
    <n v="41"/>
    <n v="17"/>
    <n v="0"/>
    <n v="0"/>
    <n v="0"/>
    <n v="552"/>
  </r>
  <r>
    <x v="0"/>
    <x v="1"/>
    <x v="12"/>
    <x v="1"/>
    <x v="10"/>
    <n v="48"/>
    <n v="63"/>
    <n v="63"/>
    <n v="57"/>
    <n v="46"/>
    <n v="50"/>
    <n v="45"/>
    <n v="35"/>
    <n v="40"/>
    <n v="0"/>
    <n v="0"/>
    <n v="0"/>
    <n v="447"/>
  </r>
  <r>
    <x v="0"/>
    <x v="1"/>
    <x v="12"/>
    <x v="1"/>
    <x v="11"/>
    <n v="350"/>
    <n v="292"/>
    <n v="342"/>
    <n v="348"/>
    <n v="326"/>
    <n v="331"/>
    <n v="332"/>
    <n v="341"/>
    <n v="293"/>
    <n v="0"/>
    <n v="0"/>
    <n v="0"/>
    <n v="2955"/>
  </r>
  <r>
    <x v="0"/>
    <x v="1"/>
    <x v="12"/>
    <x v="1"/>
    <x v="12"/>
    <n v="54"/>
    <n v="38"/>
    <n v="37"/>
    <n v="30"/>
    <n v="38"/>
    <n v="37"/>
    <n v="37"/>
    <n v="33"/>
    <n v="36"/>
    <n v="0"/>
    <n v="0"/>
    <n v="0"/>
    <n v="340"/>
  </r>
  <r>
    <x v="0"/>
    <x v="1"/>
    <x v="12"/>
    <x v="1"/>
    <x v="13"/>
    <n v="41"/>
    <n v="23"/>
    <n v="38"/>
    <n v="32"/>
    <n v="36"/>
    <n v="45"/>
    <n v="39"/>
    <n v="43"/>
    <n v="36"/>
    <n v="0"/>
    <n v="0"/>
    <n v="0"/>
    <n v="333"/>
  </r>
  <r>
    <x v="0"/>
    <x v="1"/>
    <x v="12"/>
    <x v="1"/>
    <x v="14"/>
    <n v="418"/>
    <n v="421"/>
    <n v="494"/>
    <n v="312"/>
    <n v="191"/>
    <n v="180"/>
    <n v="179"/>
    <n v="143"/>
    <n v="111"/>
    <n v="0"/>
    <n v="0"/>
    <n v="0"/>
    <n v="2449"/>
  </r>
  <r>
    <x v="0"/>
    <x v="1"/>
    <x v="12"/>
    <x v="1"/>
    <x v="15"/>
    <n v="1844"/>
    <n v="1638"/>
    <n v="1909"/>
    <n v="1906"/>
    <n v="1971"/>
    <n v="1872"/>
    <n v="1907"/>
    <n v="1955"/>
    <n v="1847"/>
    <n v="0"/>
    <n v="0"/>
    <n v="0"/>
    <n v="16849"/>
  </r>
  <r>
    <x v="0"/>
    <x v="1"/>
    <x v="12"/>
    <x v="1"/>
    <x v="16"/>
    <n v="43"/>
    <n v="28"/>
    <n v="56"/>
    <n v="35"/>
    <n v="48"/>
    <n v="66"/>
    <n v="49"/>
    <n v="35"/>
    <n v="36"/>
    <n v="0"/>
    <n v="0"/>
    <n v="0"/>
    <n v="396"/>
  </r>
  <r>
    <x v="0"/>
    <x v="1"/>
    <x v="12"/>
    <x v="1"/>
    <x v="17"/>
    <n v="317"/>
    <n v="335"/>
    <n v="372"/>
    <n v="352"/>
    <n v="361"/>
    <n v="384"/>
    <n v="332"/>
    <n v="396"/>
    <n v="329"/>
    <n v="0"/>
    <n v="0"/>
    <n v="0"/>
    <n v="3178"/>
  </r>
  <r>
    <x v="0"/>
    <x v="1"/>
    <x v="12"/>
    <x v="1"/>
    <x v="18"/>
    <n v="191"/>
    <n v="178"/>
    <n v="229"/>
    <n v="181"/>
    <n v="216"/>
    <n v="208"/>
    <n v="216"/>
    <n v="198"/>
    <n v="180"/>
    <n v="0"/>
    <n v="0"/>
    <n v="0"/>
    <n v="1797"/>
  </r>
  <r>
    <x v="0"/>
    <x v="1"/>
    <x v="12"/>
    <x v="1"/>
    <x v="19"/>
    <n v="124"/>
    <n v="135"/>
    <n v="163"/>
    <n v="141"/>
    <n v="129"/>
    <n v="129"/>
    <n v="139"/>
    <n v="131"/>
    <n v="108"/>
    <n v="0"/>
    <n v="0"/>
    <n v="0"/>
    <n v="1199"/>
  </r>
  <r>
    <x v="0"/>
    <x v="1"/>
    <x v="12"/>
    <x v="1"/>
    <x v="20"/>
    <n v="127"/>
    <n v="103"/>
    <n v="115"/>
    <n v="112"/>
    <n v="106"/>
    <n v="133"/>
    <n v="146"/>
    <n v="138"/>
    <n v="110"/>
    <n v="0"/>
    <n v="0"/>
    <n v="0"/>
    <n v="1090"/>
  </r>
  <r>
    <x v="0"/>
    <x v="1"/>
    <x v="12"/>
    <x v="1"/>
    <x v="21"/>
    <n v="376"/>
    <n v="355"/>
    <n v="380"/>
    <n v="173"/>
    <n v="62"/>
    <n v="58"/>
    <n v="62"/>
    <n v="54"/>
    <n v="33"/>
    <n v="0"/>
    <n v="0"/>
    <n v="0"/>
    <n v="1553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0"/>
    <n v="0"/>
    <n v="0"/>
    <n v="221.10499999999999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0"/>
    <n v="0"/>
    <n v="0"/>
    <n v="2984.6899999999996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0"/>
    <n v="0"/>
    <n v="0"/>
    <n v="3646.3070000000002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0"/>
    <n v="0"/>
    <n v="0"/>
    <n v="3152.5210000000006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0"/>
    <n v="0"/>
    <n v="0"/>
    <n v="290.12100000000004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0"/>
    <n v="0"/>
    <n v="0"/>
    <n v="1302.146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0"/>
    <n v="0"/>
    <n v="0"/>
    <n v="12901.313000000002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0"/>
    <n v="0"/>
    <n v="0"/>
    <n v="414.34100000000001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0"/>
    <n v="0"/>
    <n v="0"/>
    <n v="17881.882999999998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0"/>
    <n v="0"/>
    <n v="0"/>
    <n v="242.83599999999998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0"/>
    <n v="0"/>
    <n v="0"/>
    <n v="891.13400000000001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"/>
    <n v="0"/>
    <n v="0"/>
    <n v="7.2689999999999992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0"/>
    <n v="0"/>
    <n v="0"/>
    <n v="144.71800000000002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0"/>
    <n v="0.14599999999999999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0"/>
    <n v="0"/>
    <n v="0"/>
    <n v="1121.5640000000001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0"/>
    <n v="0"/>
    <n v="0"/>
    <n v="14.142999999999999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0"/>
    <n v="0"/>
    <n v="0"/>
    <n v="27844.084000000003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0"/>
    <n v="0"/>
    <n v="0"/>
    <n v="429.226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</r>
  <r>
    <x v="0"/>
    <x v="0"/>
    <x v="12"/>
    <x v="2"/>
    <x v="22"/>
    <n v="1102"/>
    <n v="1039"/>
    <n v="1200"/>
    <n v="1469"/>
    <n v="1291"/>
    <n v="1140"/>
    <n v="1277"/>
    <n v="1298"/>
    <n v="1250"/>
    <n v="0"/>
    <n v="0"/>
    <n v="0"/>
    <n v="11066"/>
  </r>
  <r>
    <x v="0"/>
    <x v="0"/>
    <x v="12"/>
    <x v="2"/>
    <x v="23"/>
    <n v="2154"/>
    <n v="2038"/>
    <n v="2254"/>
    <n v="2187"/>
    <n v="2278"/>
    <n v="2026"/>
    <n v="2175"/>
    <n v="2137"/>
    <n v="1957"/>
    <n v="0"/>
    <n v="0"/>
    <n v="0"/>
    <n v="19206"/>
  </r>
  <r>
    <x v="0"/>
    <x v="0"/>
    <x v="12"/>
    <x v="2"/>
    <x v="24"/>
    <n v="11304"/>
    <n v="11227"/>
    <n v="12327"/>
    <n v="12131"/>
    <n v="12857"/>
    <n v="11754"/>
    <n v="12185"/>
    <n v="12682"/>
    <n v="11638"/>
    <n v="0"/>
    <n v="0"/>
    <n v="0"/>
    <n v="108105"/>
  </r>
  <r>
    <x v="0"/>
    <x v="0"/>
    <x v="12"/>
    <x v="2"/>
    <x v="25"/>
    <n v="3202"/>
    <n v="2913"/>
    <n v="3492"/>
    <n v="3406"/>
    <n v="3451"/>
    <n v="3261"/>
    <n v="3072"/>
    <n v="3140"/>
    <n v="2869"/>
    <n v="0"/>
    <n v="0"/>
    <n v="0"/>
    <n v="28806"/>
  </r>
  <r>
    <x v="0"/>
    <x v="0"/>
    <x v="12"/>
    <x v="2"/>
    <x v="26"/>
    <n v="1294"/>
    <n v="1145"/>
    <n v="1513"/>
    <n v="1495"/>
    <n v="1451"/>
    <n v="1403"/>
    <n v="1561"/>
    <n v="1669"/>
    <n v="1564"/>
    <n v="0"/>
    <n v="0"/>
    <n v="0"/>
    <n v="13095"/>
  </r>
  <r>
    <x v="0"/>
    <x v="0"/>
    <x v="12"/>
    <x v="2"/>
    <x v="27"/>
    <n v="868"/>
    <n v="740"/>
    <n v="867"/>
    <n v="792"/>
    <n v="841"/>
    <n v="828"/>
    <n v="867"/>
    <n v="827"/>
    <n v="930"/>
    <n v="0"/>
    <n v="0"/>
    <n v="0"/>
    <n v="7560"/>
  </r>
  <r>
    <x v="0"/>
    <x v="0"/>
    <x v="12"/>
    <x v="2"/>
    <x v="28"/>
    <n v="398"/>
    <n v="307"/>
    <n v="349"/>
    <n v="442"/>
    <n v="325"/>
    <n v="286"/>
    <n v="338"/>
    <n v="310"/>
    <n v="252"/>
    <n v="0"/>
    <n v="0"/>
    <n v="0"/>
    <n v="3007"/>
  </r>
  <r>
    <x v="0"/>
    <x v="0"/>
    <x v="12"/>
    <x v="2"/>
    <x v="29"/>
    <n v="1085"/>
    <n v="983"/>
    <n v="1047"/>
    <n v="1037"/>
    <n v="1085"/>
    <n v="1014"/>
    <n v="971"/>
    <n v="1012"/>
    <n v="1024"/>
    <n v="0"/>
    <n v="0"/>
    <n v="0"/>
    <n v="9258"/>
  </r>
  <r>
    <x v="0"/>
    <x v="0"/>
    <x v="12"/>
    <x v="2"/>
    <x v="30"/>
    <n v="956"/>
    <n v="809"/>
    <n v="873"/>
    <n v="887"/>
    <n v="974"/>
    <n v="742"/>
    <n v="802"/>
    <n v="804"/>
    <n v="689"/>
    <n v="0"/>
    <n v="0"/>
    <n v="0"/>
    <n v="7536"/>
  </r>
  <r>
    <x v="0"/>
    <x v="0"/>
    <x v="12"/>
    <x v="2"/>
    <x v="31"/>
    <n v="2553"/>
    <n v="2300"/>
    <n v="2799"/>
    <n v="2669"/>
    <n v="2604"/>
    <n v="2187"/>
    <n v="2720"/>
    <n v="2612"/>
    <n v="2078"/>
    <n v="0"/>
    <n v="0"/>
    <n v="0"/>
    <n v="22522"/>
  </r>
  <r>
    <x v="0"/>
    <x v="0"/>
    <x v="12"/>
    <x v="2"/>
    <x v="32"/>
    <n v="1310"/>
    <n v="1200"/>
    <n v="1409"/>
    <n v="1300"/>
    <n v="1291"/>
    <n v="1190"/>
    <n v="1398"/>
    <n v="1399"/>
    <n v="1188"/>
    <n v="0"/>
    <n v="0"/>
    <n v="0"/>
    <n v="11685"/>
  </r>
  <r>
    <x v="0"/>
    <x v="0"/>
    <x v="12"/>
    <x v="2"/>
    <x v="33"/>
    <n v="5305"/>
    <n v="4749"/>
    <n v="5366"/>
    <n v="5160"/>
    <n v="5264"/>
    <n v="5384"/>
    <n v="5747"/>
    <n v="5695"/>
    <n v="5035"/>
    <n v="0"/>
    <n v="0"/>
    <n v="0"/>
    <n v="47705"/>
  </r>
  <r>
    <x v="0"/>
    <x v="1"/>
    <x v="12"/>
    <x v="2"/>
    <x v="22"/>
    <n v="286"/>
    <n v="270"/>
    <n v="285"/>
    <n v="306"/>
    <n v="319"/>
    <n v="296"/>
    <n v="307"/>
    <n v="306"/>
    <n v="294"/>
    <n v="0"/>
    <n v="0"/>
    <n v="0"/>
    <n v="2669"/>
  </r>
  <r>
    <x v="0"/>
    <x v="1"/>
    <x v="12"/>
    <x v="2"/>
    <x v="23"/>
    <n v="907"/>
    <n v="738"/>
    <n v="878"/>
    <n v="801"/>
    <n v="848"/>
    <n v="822"/>
    <n v="859"/>
    <n v="898"/>
    <n v="859"/>
    <n v="0"/>
    <n v="0"/>
    <n v="0"/>
    <n v="7610"/>
  </r>
  <r>
    <x v="0"/>
    <x v="1"/>
    <x v="12"/>
    <x v="2"/>
    <x v="24"/>
    <n v="3149"/>
    <n v="2735"/>
    <n v="3183"/>
    <n v="2940"/>
    <n v="3016"/>
    <n v="3070"/>
    <n v="3238"/>
    <n v="3171"/>
    <n v="2841"/>
    <n v="0"/>
    <n v="0"/>
    <n v="0"/>
    <n v="27343"/>
  </r>
  <r>
    <x v="0"/>
    <x v="1"/>
    <x v="12"/>
    <x v="2"/>
    <x v="25"/>
    <n v="463"/>
    <n v="314"/>
    <n v="291"/>
    <n v="283"/>
    <n v="306"/>
    <n v="271"/>
    <n v="240"/>
    <n v="241"/>
    <n v="265"/>
    <n v="0"/>
    <n v="0"/>
    <n v="0"/>
    <n v="2674"/>
  </r>
  <r>
    <x v="0"/>
    <x v="1"/>
    <x v="12"/>
    <x v="2"/>
    <x v="26"/>
    <n v="64"/>
    <n v="42"/>
    <n v="64"/>
    <n v="80"/>
    <n v="110"/>
    <n v="86"/>
    <n v="61"/>
    <n v="58"/>
    <n v="38"/>
    <n v="0"/>
    <n v="0"/>
    <n v="0"/>
    <n v="603"/>
  </r>
  <r>
    <x v="0"/>
    <x v="1"/>
    <x v="12"/>
    <x v="2"/>
    <x v="27"/>
    <n v="38"/>
    <n v="35"/>
    <n v="33"/>
    <n v="41"/>
    <n v="32"/>
    <n v="14"/>
    <n v="19"/>
    <n v="16"/>
    <n v="13"/>
    <n v="0"/>
    <n v="0"/>
    <n v="0"/>
    <n v="241"/>
  </r>
  <r>
    <x v="0"/>
    <x v="1"/>
    <x v="12"/>
    <x v="2"/>
    <x v="28"/>
    <n v="134"/>
    <n v="116"/>
    <n v="131"/>
    <n v="73"/>
    <n v="25"/>
    <n v="31"/>
    <n v="16"/>
    <n v="33"/>
    <n v="24"/>
    <n v="0"/>
    <n v="0"/>
    <n v="0"/>
    <n v="583"/>
  </r>
  <r>
    <x v="0"/>
    <x v="1"/>
    <x v="12"/>
    <x v="2"/>
    <x v="29"/>
    <n v="74"/>
    <n v="91"/>
    <n v="65"/>
    <n v="95"/>
    <n v="86"/>
    <n v="84"/>
    <n v="56"/>
    <n v="45"/>
    <n v="93"/>
    <n v="0"/>
    <n v="0"/>
    <n v="0"/>
    <n v="689"/>
  </r>
  <r>
    <x v="0"/>
    <x v="1"/>
    <x v="12"/>
    <x v="2"/>
    <x v="30"/>
    <n v="310"/>
    <n v="274"/>
    <n v="284"/>
    <n v="316"/>
    <n v="306"/>
    <n v="314"/>
    <n v="320"/>
    <n v="305"/>
    <n v="301"/>
    <n v="0"/>
    <n v="0"/>
    <n v="0"/>
    <n v="2730"/>
  </r>
  <r>
    <x v="0"/>
    <x v="1"/>
    <x v="12"/>
    <x v="2"/>
    <x v="31"/>
    <n v="2870"/>
    <n v="2684"/>
    <n v="3217"/>
    <n v="2243"/>
    <n v="1414"/>
    <n v="1470"/>
    <n v="1543"/>
    <n v="1193"/>
    <n v="830"/>
    <n v="0"/>
    <n v="0"/>
    <n v="0"/>
    <n v="17464"/>
  </r>
  <r>
    <x v="0"/>
    <x v="1"/>
    <x v="12"/>
    <x v="2"/>
    <x v="32"/>
    <n v="2698"/>
    <n v="2497"/>
    <n v="2946"/>
    <n v="2554"/>
    <n v="2187"/>
    <n v="2202"/>
    <n v="2272"/>
    <n v="1933"/>
    <n v="1358"/>
    <n v="0"/>
    <n v="0"/>
    <n v="0"/>
    <n v="20647"/>
  </r>
  <r>
    <x v="0"/>
    <x v="1"/>
    <x v="12"/>
    <x v="2"/>
    <x v="33"/>
    <n v="226"/>
    <n v="189"/>
    <n v="194"/>
    <n v="222"/>
    <n v="245"/>
    <n v="271"/>
    <n v="262"/>
    <n v="284"/>
    <n v="266"/>
    <n v="0"/>
    <n v="0"/>
    <n v="0"/>
    <n v="2159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0"/>
    <n v="0"/>
    <n v="0"/>
    <n v="389.28699999999998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0"/>
    <n v="0"/>
    <n v="0"/>
    <n v="879.00299999999993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0"/>
    <n v="0"/>
    <n v="0"/>
    <n v="30383.599999999995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0"/>
    <n v="0"/>
    <n v="0"/>
    <n v="6506.56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0"/>
    <n v="0"/>
    <n v="0"/>
    <n v="2000.1669999999999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0"/>
    <n v="0"/>
    <n v="0"/>
    <n v="521.85900000000004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0"/>
    <n v="0"/>
    <n v="0"/>
    <n v="1986.9570000000001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0"/>
    <n v="0"/>
    <n v="0"/>
    <n v="65.320999999999998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0"/>
    <n v="0"/>
    <n v="0"/>
    <n v="699.85400000000004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0"/>
    <n v="0"/>
    <n v="0"/>
    <n v="1655.1659999999999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0"/>
    <n v="0"/>
    <n v="0"/>
    <n v="18012.085999999999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0"/>
    <n v="0"/>
    <n v="0"/>
    <n v="7.1950000000000003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0"/>
    <n v="0"/>
    <n v="0"/>
    <n v="122.56199999999998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0"/>
    <n v="0"/>
    <n v="0"/>
    <n v="88867.467999999993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0"/>
    <n v="0"/>
    <n v="0"/>
    <n v="838.89599999999996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0"/>
    <n v="0"/>
    <n v="0"/>
    <n v="342.34699999999998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0"/>
    <n v="0"/>
    <n v="0"/>
    <n v="285.56599999999997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0"/>
    <n v="0"/>
    <n v="0"/>
    <n v="861.58900000000006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0"/>
    <n v="0"/>
    <n v="0"/>
    <n v="6407.1369999999997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"/>
    <n v="0.249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0"/>
    <n v="0"/>
    <n v="0"/>
    <n v="110.20599999999999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0"/>
    <n v="0"/>
    <n v="0"/>
    <n v="10296.058000000001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0"/>
    <n v="0"/>
    <n v="0"/>
    <n v="214.95499999999998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0"/>
    <n v="0"/>
    <n v="0"/>
    <n v="2426.9549999999999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0"/>
    <n v="0"/>
    <n v="0"/>
    <n v="593.88200000000006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0"/>
    <n v="0"/>
    <n v="0"/>
    <n v="632.48200000000008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0"/>
    <n v="0"/>
    <n v="0"/>
    <n v="3262.1020000000003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0"/>
    <n v="0"/>
    <n v="0"/>
    <n v="17053.545999999998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0"/>
    <n v="0"/>
    <n v="0"/>
    <n v="3.3249999999999997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0"/>
    <n v="0"/>
    <n v="0"/>
    <n v="4772.4050000000007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0"/>
    <n v="0"/>
    <n v="0.14100000000000001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0"/>
    <n v="0"/>
    <n v="0"/>
    <n v="6525887"/>
  </r>
  <r>
    <x v="1"/>
    <x v="0"/>
    <x v="12"/>
    <x v="0"/>
    <x v="1"/>
    <n v="12304"/>
    <n v="10012"/>
    <n v="13939"/>
    <n v="12858"/>
    <n v="11585"/>
    <n v="12295"/>
    <n v="21698"/>
    <n v="16956"/>
    <n v="12279"/>
    <n v="0"/>
    <n v="0"/>
    <n v="0"/>
    <n v="123926"/>
  </r>
  <r>
    <x v="1"/>
    <x v="0"/>
    <x v="12"/>
    <x v="0"/>
    <x v="2"/>
    <n v="58245"/>
    <n v="47681"/>
    <n v="55707"/>
    <n v="55544"/>
    <n v="55305"/>
    <n v="55387"/>
    <n v="71584"/>
    <n v="66278"/>
    <n v="46320"/>
    <n v="0"/>
    <n v="0"/>
    <n v="0"/>
    <n v="512051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0"/>
    <n v="0"/>
    <n v="0"/>
    <n v="1625425"/>
  </r>
  <r>
    <x v="1"/>
    <x v="0"/>
    <x v="12"/>
    <x v="0"/>
    <x v="4"/>
    <n v="15180"/>
    <n v="13766"/>
    <n v="14716"/>
    <n v="17211"/>
    <n v="17516"/>
    <n v="16178"/>
    <n v="17250"/>
    <n v="16502"/>
    <n v="16374"/>
    <n v="0"/>
    <n v="0"/>
    <n v="0"/>
    <n v="144693"/>
  </r>
  <r>
    <x v="1"/>
    <x v="0"/>
    <x v="12"/>
    <x v="0"/>
    <x v="5"/>
    <n v="73142"/>
    <n v="64406"/>
    <n v="72339"/>
    <n v="64369"/>
    <n v="64457"/>
    <n v="62162"/>
    <n v="76689"/>
    <n v="75525"/>
    <n v="65906"/>
    <n v="0"/>
    <n v="0"/>
    <n v="0"/>
    <n v="618995"/>
  </r>
  <r>
    <x v="1"/>
    <x v="0"/>
    <x v="12"/>
    <x v="0"/>
    <x v="6"/>
    <n v="24400"/>
    <n v="20945"/>
    <n v="24649"/>
    <n v="24935"/>
    <n v="25877"/>
    <n v="24253"/>
    <n v="27844"/>
    <n v="27243"/>
    <n v="25904"/>
    <n v="0"/>
    <n v="0"/>
    <n v="0"/>
    <n v="226050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0"/>
    <n v="0"/>
    <n v="0"/>
    <n v="1060565"/>
  </r>
  <r>
    <x v="1"/>
    <x v="0"/>
    <x v="12"/>
    <x v="0"/>
    <x v="8"/>
    <n v="96160"/>
    <n v="85757"/>
    <n v="98335"/>
    <n v="100941"/>
    <n v="99484"/>
    <n v="92439"/>
    <n v="108207"/>
    <n v="108220"/>
    <n v="97946"/>
    <n v="0"/>
    <n v="0"/>
    <n v="0"/>
    <n v="887489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0"/>
    <n v="0"/>
    <n v="0"/>
    <n v="12663402"/>
  </r>
  <r>
    <x v="1"/>
    <x v="1"/>
    <x v="12"/>
    <x v="0"/>
    <x v="1"/>
    <n v="39938"/>
    <n v="43891"/>
    <n v="57630"/>
    <n v="32822"/>
    <n v="26031"/>
    <n v="41402"/>
    <n v="42963"/>
    <n v="31869"/>
    <n v="12217"/>
    <n v="0"/>
    <n v="0"/>
    <n v="0"/>
    <n v="328763"/>
  </r>
  <r>
    <x v="1"/>
    <x v="1"/>
    <x v="12"/>
    <x v="0"/>
    <x v="2"/>
    <n v="31237"/>
    <n v="28882"/>
    <n v="24195"/>
    <n v="12239"/>
    <n v="2197"/>
    <n v="3318"/>
    <n v="3032"/>
    <n v="2271"/>
    <n v="1188"/>
    <n v="0"/>
    <n v="0"/>
    <n v="0"/>
    <n v="108559"/>
  </r>
  <r>
    <x v="1"/>
    <x v="1"/>
    <x v="12"/>
    <x v="0"/>
    <x v="3"/>
    <n v="21740"/>
    <n v="19555"/>
    <n v="22039"/>
    <n v="18677"/>
    <n v="15261"/>
    <n v="17226"/>
    <n v="22815"/>
    <n v="18739"/>
    <n v="11794"/>
    <n v="0"/>
    <n v="0"/>
    <n v="0"/>
    <n v="167846"/>
  </r>
  <r>
    <x v="1"/>
    <x v="1"/>
    <x v="12"/>
    <x v="0"/>
    <x v="4"/>
    <n v="726"/>
    <n v="369"/>
    <n v="476"/>
    <n v="611"/>
    <n v="587"/>
    <n v="588"/>
    <n v="914"/>
    <n v="761"/>
    <n v="501"/>
    <n v="0"/>
    <n v="0"/>
    <n v="0"/>
    <n v="5533"/>
  </r>
  <r>
    <x v="1"/>
    <x v="1"/>
    <x v="12"/>
    <x v="0"/>
    <x v="5"/>
    <n v="11075"/>
    <n v="8175"/>
    <n v="8131"/>
    <n v="7017"/>
    <n v="6190"/>
    <n v="6952"/>
    <n v="10221"/>
    <n v="10030"/>
    <n v="5430"/>
    <n v="0"/>
    <n v="0"/>
    <n v="0"/>
    <n v="73221"/>
  </r>
  <r>
    <x v="1"/>
    <x v="1"/>
    <x v="12"/>
    <x v="0"/>
    <x v="6"/>
    <n v="2114"/>
    <n v="1044"/>
    <n v="1137"/>
    <n v="1615"/>
    <n v="1171"/>
    <n v="1214"/>
    <n v="1523"/>
    <n v="1430"/>
    <n v="848"/>
    <n v="0"/>
    <n v="0"/>
    <n v="0"/>
    <n v="12096"/>
  </r>
  <r>
    <x v="1"/>
    <x v="1"/>
    <x v="12"/>
    <x v="0"/>
    <x v="7"/>
    <n v="5911"/>
    <n v="4665"/>
    <n v="4966"/>
    <n v="5481"/>
    <n v="5188"/>
    <n v="5531"/>
    <n v="7180"/>
    <n v="6333"/>
    <n v="5352"/>
    <n v="0"/>
    <n v="0"/>
    <n v="0"/>
    <n v="50607"/>
  </r>
  <r>
    <x v="1"/>
    <x v="1"/>
    <x v="12"/>
    <x v="0"/>
    <x v="8"/>
    <n v="3426"/>
    <n v="2613"/>
    <n v="3080"/>
    <n v="3019"/>
    <n v="2881"/>
    <n v="2661"/>
    <n v="2228"/>
    <n v="1852"/>
    <n v="1550"/>
    <n v="0"/>
    <n v="0"/>
    <n v="0"/>
    <n v="23310"/>
  </r>
  <r>
    <x v="0"/>
    <x v="1"/>
    <x v="12"/>
    <x v="0"/>
    <x v="0"/>
    <n v="10702"/>
    <n v="9589"/>
    <n v="11356"/>
    <n v="10001"/>
    <n v="8705"/>
    <n v="9111"/>
    <n v="9581"/>
    <n v="8382"/>
    <n v="6340"/>
    <n v="0"/>
    <n v="0"/>
    <n v="0"/>
    <n v="83767"/>
  </r>
  <r>
    <x v="0"/>
    <x v="1"/>
    <x v="12"/>
    <x v="0"/>
    <x v="1"/>
    <n v="525"/>
    <n v="507"/>
    <n v="672"/>
    <n v="470"/>
    <n v="344"/>
    <n v="462"/>
    <n v="448"/>
    <n v="396"/>
    <n v="214"/>
    <n v="0"/>
    <n v="0"/>
    <n v="0"/>
    <n v="4038"/>
  </r>
  <r>
    <x v="0"/>
    <x v="1"/>
    <x v="12"/>
    <x v="0"/>
    <x v="2"/>
    <n v="218"/>
    <n v="191"/>
    <n v="179"/>
    <n v="102"/>
    <n v="16"/>
    <n v="18"/>
    <n v="18"/>
    <n v="15"/>
    <n v="11"/>
    <n v="0"/>
    <n v="0"/>
    <n v="0"/>
    <n v="768"/>
  </r>
  <r>
    <x v="0"/>
    <x v="1"/>
    <x v="12"/>
    <x v="0"/>
    <x v="3"/>
    <n v="349"/>
    <n v="316"/>
    <n v="319"/>
    <n v="351"/>
    <n v="272"/>
    <n v="303"/>
    <n v="313"/>
    <n v="283"/>
    <n v="203"/>
    <n v="0"/>
    <n v="0"/>
    <n v="0"/>
    <n v="2709"/>
  </r>
  <r>
    <x v="0"/>
    <x v="1"/>
    <x v="12"/>
    <x v="0"/>
    <x v="4"/>
    <n v="0"/>
    <n v="2"/>
    <n v="7"/>
    <n v="1"/>
    <n v="0"/>
    <n v="1"/>
    <n v="0"/>
    <n v="1"/>
    <n v="0"/>
    <n v="0"/>
    <n v="0"/>
    <n v="0"/>
    <n v="12"/>
  </r>
  <r>
    <x v="0"/>
    <x v="1"/>
    <x v="12"/>
    <x v="0"/>
    <x v="5"/>
    <n v="91"/>
    <n v="91"/>
    <n v="92"/>
    <n v="71"/>
    <n v="35"/>
    <n v="70"/>
    <n v="89"/>
    <n v="71"/>
    <n v="34"/>
    <n v="0"/>
    <n v="0"/>
    <n v="0"/>
    <n v="644"/>
  </r>
  <r>
    <x v="0"/>
    <x v="1"/>
    <x v="12"/>
    <x v="0"/>
    <x v="6"/>
    <n v="65"/>
    <n v="70"/>
    <n v="128"/>
    <n v="86"/>
    <n v="75"/>
    <n v="49"/>
    <n v="49"/>
    <n v="68"/>
    <n v="55"/>
    <n v="0"/>
    <n v="0"/>
    <n v="0"/>
    <n v="645"/>
  </r>
  <r>
    <x v="0"/>
    <x v="1"/>
    <x v="12"/>
    <x v="0"/>
    <x v="7"/>
    <n v="91"/>
    <n v="123"/>
    <n v="118"/>
    <n v="118"/>
    <n v="96"/>
    <n v="86"/>
    <n v="93"/>
    <n v="89"/>
    <n v="100"/>
    <n v="0"/>
    <n v="0"/>
    <n v="0"/>
    <n v="914"/>
  </r>
  <r>
    <x v="0"/>
    <x v="1"/>
    <x v="12"/>
    <x v="0"/>
    <x v="8"/>
    <n v="63"/>
    <n v="66"/>
    <n v="69"/>
    <n v="64"/>
    <n v="67"/>
    <n v="58"/>
    <n v="5"/>
    <n v="9"/>
    <n v="5"/>
    <n v="0"/>
    <n v="0"/>
    <n v="0"/>
    <n v="406"/>
  </r>
  <r>
    <x v="0"/>
    <x v="0"/>
    <x v="12"/>
    <x v="0"/>
    <x v="0"/>
    <n v="6453"/>
    <n v="5593"/>
    <n v="6681"/>
    <n v="6891"/>
    <n v="6726"/>
    <n v="6788"/>
    <n v="7991"/>
    <n v="7815"/>
    <n v="6129"/>
    <n v="0"/>
    <n v="0"/>
    <n v="0"/>
    <n v="61067"/>
  </r>
  <r>
    <x v="0"/>
    <x v="0"/>
    <x v="12"/>
    <x v="0"/>
    <x v="1"/>
    <n v="893"/>
    <n v="803"/>
    <n v="1003"/>
    <n v="935"/>
    <n v="844"/>
    <n v="760"/>
    <n v="780"/>
    <n v="844"/>
    <n v="671"/>
    <n v="0"/>
    <n v="0"/>
    <n v="0"/>
    <n v="7533"/>
  </r>
  <r>
    <x v="0"/>
    <x v="0"/>
    <x v="12"/>
    <x v="0"/>
    <x v="2"/>
    <n v="698"/>
    <n v="615"/>
    <n v="681"/>
    <n v="686"/>
    <n v="650"/>
    <n v="638"/>
    <n v="764"/>
    <n v="733"/>
    <n v="663"/>
    <n v="0"/>
    <n v="0"/>
    <n v="0"/>
    <n v="6128"/>
  </r>
  <r>
    <x v="0"/>
    <x v="0"/>
    <x v="12"/>
    <x v="0"/>
    <x v="3"/>
    <n v="3819"/>
    <n v="3465"/>
    <n v="3599"/>
    <n v="3671"/>
    <n v="3836"/>
    <n v="3536"/>
    <n v="3820"/>
    <n v="4160"/>
    <n v="4112"/>
    <n v="0"/>
    <n v="0"/>
    <n v="0"/>
    <n v="34018"/>
  </r>
  <r>
    <x v="0"/>
    <x v="0"/>
    <x v="12"/>
    <x v="0"/>
    <x v="4"/>
    <n v="343"/>
    <n v="331"/>
    <n v="352"/>
    <n v="380"/>
    <n v="445"/>
    <n v="393"/>
    <n v="351"/>
    <n v="400"/>
    <n v="371"/>
    <n v="0"/>
    <n v="0"/>
    <n v="0"/>
    <n v="3366"/>
  </r>
  <r>
    <x v="0"/>
    <x v="0"/>
    <x v="12"/>
    <x v="0"/>
    <x v="5"/>
    <n v="1534"/>
    <n v="1441"/>
    <n v="1582"/>
    <n v="1403"/>
    <n v="1431"/>
    <n v="1331"/>
    <n v="1487"/>
    <n v="1381"/>
    <n v="1384"/>
    <n v="0"/>
    <n v="0"/>
    <n v="0"/>
    <n v="12974"/>
  </r>
  <r>
    <x v="0"/>
    <x v="0"/>
    <x v="12"/>
    <x v="0"/>
    <x v="6"/>
    <n v="663"/>
    <n v="656"/>
    <n v="746"/>
    <n v="667"/>
    <n v="678"/>
    <n v="525"/>
    <n v="577"/>
    <n v="665"/>
    <n v="690"/>
    <n v="0"/>
    <n v="0"/>
    <n v="0"/>
    <n v="5867"/>
  </r>
  <r>
    <x v="0"/>
    <x v="0"/>
    <x v="12"/>
    <x v="0"/>
    <x v="7"/>
    <n v="2114"/>
    <n v="1933"/>
    <n v="2325"/>
    <n v="2220"/>
    <n v="2351"/>
    <n v="2211"/>
    <n v="2238"/>
    <n v="2196"/>
    <n v="2083"/>
    <n v="0"/>
    <n v="0"/>
    <n v="0"/>
    <n v="19671"/>
  </r>
  <r>
    <x v="0"/>
    <x v="0"/>
    <x v="12"/>
    <x v="0"/>
    <x v="8"/>
    <n v="1605"/>
    <n v="1444"/>
    <n v="1523"/>
    <n v="1483"/>
    <n v="1621"/>
    <n v="1389"/>
    <n v="1475"/>
    <n v="1456"/>
    <n v="1420"/>
    <n v="0"/>
    <n v="0"/>
    <n v="0"/>
    <n v="13416"/>
  </r>
  <r>
    <x v="1"/>
    <x v="0"/>
    <x v="12"/>
    <x v="2"/>
    <x v="22"/>
    <n v="52218"/>
    <n v="45088"/>
    <n v="53114"/>
    <n v="59944"/>
    <n v="58215"/>
    <n v="57070"/>
    <n v="61198"/>
    <n v="56194"/>
    <n v="53103"/>
    <n v="0"/>
    <n v="0"/>
    <n v="0"/>
    <n v="496144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0"/>
    <n v="0"/>
    <n v="0"/>
    <n v="1178089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0"/>
    <n v="0"/>
    <n v="0"/>
    <n v="7617744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0"/>
    <n v="0"/>
    <n v="0"/>
    <n v="1223595"/>
  </r>
  <r>
    <x v="1"/>
    <x v="0"/>
    <x v="12"/>
    <x v="2"/>
    <x v="26"/>
    <n v="67692"/>
    <n v="61211"/>
    <n v="79889"/>
    <n v="75075"/>
    <n v="73971"/>
    <n v="72899"/>
    <n v="94851"/>
    <n v="81719"/>
    <n v="65318"/>
    <n v="0"/>
    <n v="0"/>
    <n v="0"/>
    <n v="672625"/>
  </r>
  <r>
    <x v="1"/>
    <x v="0"/>
    <x v="12"/>
    <x v="2"/>
    <x v="27"/>
    <n v="22367"/>
    <n v="19623"/>
    <n v="22597"/>
    <n v="22799"/>
    <n v="22166"/>
    <n v="21913"/>
    <n v="23549"/>
    <n v="21438"/>
    <n v="20852"/>
    <n v="0"/>
    <n v="0"/>
    <n v="0"/>
    <n v="197304"/>
  </r>
  <r>
    <x v="1"/>
    <x v="0"/>
    <x v="12"/>
    <x v="2"/>
    <x v="28"/>
    <n v="7567"/>
    <n v="7105"/>
    <n v="6853"/>
    <n v="7432"/>
    <n v="7447"/>
    <n v="7017"/>
    <n v="10057"/>
    <n v="8183"/>
    <n v="6601"/>
    <n v="0"/>
    <n v="0"/>
    <n v="0"/>
    <n v="68262"/>
  </r>
  <r>
    <x v="1"/>
    <x v="0"/>
    <x v="12"/>
    <x v="2"/>
    <x v="29"/>
    <n v="87709"/>
    <n v="75833"/>
    <n v="99266"/>
    <n v="92403"/>
    <n v="89873"/>
    <n v="90925"/>
    <n v="106344"/>
    <n v="92029"/>
    <n v="87495"/>
    <n v="0"/>
    <n v="0"/>
    <n v="0"/>
    <n v="821877"/>
  </r>
  <r>
    <x v="1"/>
    <x v="0"/>
    <x v="12"/>
    <x v="2"/>
    <x v="30"/>
    <n v="32705"/>
    <n v="25393"/>
    <n v="28342"/>
    <n v="26360"/>
    <n v="27594"/>
    <n v="29825"/>
    <n v="30704"/>
    <n v="25393"/>
    <n v="23605"/>
    <n v="0"/>
    <n v="0"/>
    <n v="0"/>
    <n v="249921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0"/>
    <n v="0"/>
    <n v="0"/>
    <n v="1186193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0"/>
    <n v="0"/>
    <n v="0"/>
    <n v="1251610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0"/>
    <n v="0"/>
    <n v="0"/>
    <n v="5712837"/>
  </r>
  <r>
    <x v="1"/>
    <x v="1"/>
    <x v="12"/>
    <x v="2"/>
    <x v="22"/>
    <n v="17098"/>
    <n v="11512"/>
    <n v="13365"/>
    <n v="16662"/>
    <n v="16262"/>
    <n v="16679"/>
    <n v="19564"/>
    <n v="17087"/>
    <n v="14994"/>
    <n v="0"/>
    <n v="0"/>
    <n v="0"/>
    <n v="143223"/>
  </r>
  <r>
    <x v="1"/>
    <x v="1"/>
    <x v="12"/>
    <x v="2"/>
    <x v="23"/>
    <n v="71360"/>
    <n v="48345"/>
    <n v="60282"/>
    <n v="53795"/>
    <n v="52993"/>
    <n v="56442"/>
    <n v="69526"/>
    <n v="58785"/>
    <n v="45246"/>
    <n v="0"/>
    <n v="0"/>
    <n v="0"/>
    <n v="516774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0"/>
    <n v="0"/>
    <n v="0"/>
    <n v="3024068"/>
  </r>
  <r>
    <x v="1"/>
    <x v="1"/>
    <x v="12"/>
    <x v="2"/>
    <x v="25"/>
    <n v="6104"/>
    <n v="4830"/>
    <n v="5916"/>
    <n v="5190"/>
    <n v="5684"/>
    <n v="5291"/>
    <n v="5739"/>
    <n v="4760"/>
    <n v="4490"/>
    <n v="0"/>
    <n v="0"/>
    <n v="0"/>
    <n v="48004"/>
  </r>
  <r>
    <x v="1"/>
    <x v="1"/>
    <x v="12"/>
    <x v="2"/>
    <x v="26"/>
    <n v="758"/>
    <n v="818"/>
    <n v="890"/>
    <n v="857"/>
    <n v="549"/>
    <n v="605"/>
    <n v="634"/>
    <n v="635"/>
    <n v="609"/>
    <n v="0"/>
    <n v="0"/>
    <n v="0"/>
    <n v="6355"/>
  </r>
  <r>
    <x v="1"/>
    <x v="1"/>
    <x v="12"/>
    <x v="2"/>
    <x v="27"/>
    <n v="525"/>
    <n v="370"/>
    <n v="490"/>
    <n v="415"/>
    <n v="449"/>
    <n v="422"/>
    <n v="681"/>
    <n v="521"/>
    <n v="393"/>
    <n v="0"/>
    <n v="0"/>
    <n v="0"/>
    <n v="4266"/>
  </r>
  <r>
    <x v="1"/>
    <x v="1"/>
    <x v="12"/>
    <x v="2"/>
    <x v="28"/>
    <n v="14063"/>
    <n v="13092"/>
    <n v="13664"/>
    <n v="7549"/>
    <n v="2453"/>
    <n v="2087"/>
    <n v="1974"/>
    <n v="1885"/>
    <n v="1569"/>
    <n v="0"/>
    <n v="0"/>
    <n v="0"/>
    <n v="58336"/>
  </r>
  <r>
    <x v="1"/>
    <x v="1"/>
    <x v="12"/>
    <x v="2"/>
    <x v="29"/>
    <n v="425"/>
    <n v="239"/>
    <n v="318"/>
    <n v="336"/>
    <n v="377"/>
    <n v="469"/>
    <n v="428"/>
    <n v="338"/>
    <n v="376"/>
    <n v="0"/>
    <n v="0"/>
    <n v="0"/>
    <n v="3306"/>
  </r>
  <r>
    <x v="1"/>
    <x v="1"/>
    <x v="12"/>
    <x v="2"/>
    <x v="30"/>
    <n v="35082"/>
    <n v="28051"/>
    <n v="27286"/>
    <n v="27981"/>
    <n v="29549"/>
    <n v="32223"/>
    <n v="34702"/>
    <n v="30033"/>
    <n v="25588"/>
    <n v="0"/>
    <n v="0"/>
    <n v="0"/>
    <n v="270495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0"/>
    <n v="0"/>
    <n v="0"/>
    <n v="2305904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0"/>
    <n v="0"/>
    <n v="0"/>
    <n v="2571351"/>
  </r>
  <r>
    <x v="1"/>
    <x v="1"/>
    <x v="12"/>
    <x v="2"/>
    <x v="33"/>
    <n v="6862"/>
    <n v="5142"/>
    <n v="6842"/>
    <n v="6740"/>
    <n v="6720"/>
    <n v="6395"/>
    <n v="6548"/>
    <n v="6016"/>
    <n v="4638"/>
    <n v="0"/>
    <n v="0"/>
    <n v="0"/>
    <n v="55903"/>
  </r>
  <r>
    <x v="1"/>
    <x v="0"/>
    <x v="12"/>
    <x v="3"/>
    <x v="35"/>
    <n v="13106"/>
    <n v="12511"/>
    <n v="14964"/>
    <n v="14399"/>
    <n v="13004"/>
    <n v="13087"/>
    <n v="13679"/>
    <n v="12924"/>
    <n v="12551"/>
    <n v="0"/>
    <n v="0"/>
    <n v="0"/>
    <n v="120225"/>
  </r>
  <r>
    <x v="1"/>
    <x v="0"/>
    <x v="12"/>
    <x v="3"/>
    <x v="36"/>
    <n v="29502"/>
    <n v="26277"/>
    <n v="30947"/>
    <n v="28641"/>
    <n v="29631"/>
    <n v="27316"/>
    <n v="29475"/>
    <n v="29969"/>
    <n v="27080"/>
    <n v="0"/>
    <n v="0"/>
    <n v="0"/>
    <n v="258838"/>
  </r>
  <r>
    <x v="1"/>
    <x v="0"/>
    <x v="12"/>
    <x v="3"/>
    <x v="37"/>
    <n v="24723"/>
    <n v="22720"/>
    <n v="28776"/>
    <n v="27609"/>
    <n v="27114"/>
    <n v="26152"/>
    <n v="30199"/>
    <n v="28604"/>
    <n v="24635"/>
    <n v="0"/>
    <n v="0"/>
    <n v="0"/>
    <n v="240532"/>
  </r>
  <r>
    <x v="1"/>
    <x v="0"/>
    <x v="12"/>
    <x v="3"/>
    <x v="38"/>
    <n v="4990"/>
    <n v="5470"/>
    <n v="5600"/>
    <n v="4418"/>
    <n v="4751"/>
    <n v="4805"/>
    <n v="3898"/>
    <n v="5067"/>
    <n v="4671"/>
    <n v="0"/>
    <n v="0"/>
    <n v="0"/>
    <n v="43670"/>
  </r>
  <r>
    <x v="1"/>
    <x v="0"/>
    <x v="12"/>
    <x v="3"/>
    <x v="39"/>
    <n v="27548"/>
    <n v="23507"/>
    <n v="28394"/>
    <n v="25147"/>
    <n v="25959"/>
    <n v="24166"/>
    <n v="29432"/>
    <n v="28696"/>
    <n v="24104"/>
    <n v="0"/>
    <n v="0"/>
    <n v="0"/>
    <n v="236953"/>
  </r>
  <r>
    <x v="1"/>
    <x v="0"/>
    <x v="12"/>
    <x v="3"/>
    <x v="40"/>
    <n v="15805"/>
    <n v="11113"/>
    <n v="14297"/>
    <n v="13270"/>
    <n v="13245"/>
    <n v="12745"/>
    <n v="11655"/>
    <n v="11900"/>
    <n v="11276"/>
    <n v="0"/>
    <n v="0"/>
    <n v="0"/>
    <n v="115306"/>
  </r>
  <r>
    <x v="1"/>
    <x v="0"/>
    <x v="12"/>
    <x v="3"/>
    <x v="42"/>
    <n v="876"/>
    <n v="831"/>
    <n v="1023"/>
    <n v="931"/>
    <n v="864"/>
    <n v="628"/>
    <n v="982"/>
    <n v="876"/>
    <n v="674"/>
    <n v="0"/>
    <n v="0"/>
    <n v="0"/>
    <n v="7685"/>
  </r>
  <r>
    <x v="1"/>
    <x v="0"/>
    <x v="12"/>
    <x v="3"/>
    <x v="60"/>
    <n v="3049"/>
    <n v="3258"/>
    <n v="3515"/>
    <n v="3388"/>
    <n v="3102"/>
    <n v="2606"/>
    <n v="2783"/>
    <n v="3361"/>
    <n v="3731"/>
    <n v="0"/>
    <n v="0"/>
    <n v="0"/>
    <n v="28793"/>
  </r>
  <r>
    <x v="1"/>
    <x v="0"/>
    <x v="12"/>
    <x v="3"/>
    <x v="43"/>
    <n v="1493"/>
    <n v="1971"/>
    <n v="2349"/>
    <n v="2003"/>
    <n v="1909"/>
    <n v="1999"/>
    <n v="2767"/>
    <n v="2114"/>
    <n v="1676"/>
    <n v="0"/>
    <n v="0"/>
    <n v="0"/>
    <n v="18281"/>
  </r>
  <r>
    <x v="1"/>
    <x v="0"/>
    <x v="12"/>
    <x v="3"/>
    <x v="44"/>
    <n v="4995"/>
    <n v="4910"/>
    <n v="4813"/>
    <n v="4297"/>
    <n v="5010"/>
    <n v="5757"/>
    <n v="7037"/>
    <n v="5763"/>
    <n v="4772"/>
    <n v="0"/>
    <n v="0"/>
    <n v="0"/>
    <n v="47354"/>
  </r>
  <r>
    <x v="1"/>
    <x v="0"/>
    <x v="12"/>
    <x v="3"/>
    <x v="45"/>
    <n v="120"/>
    <n v="205"/>
    <n v="188"/>
    <n v="154"/>
    <n v="153"/>
    <n v="152"/>
    <n v="110"/>
    <n v="136"/>
    <n v="167"/>
    <n v="0"/>
    <n v="0"/>
    <n v="0"/>
    <n v="1385"/>
  </r>
  <r>
    <x v="1"/>
    <x v="0"/>
    <x v="12"/>
    <x v="3"/>
    <x v="46"/>
    <n v="4614"/>
    <n v="4321"/>
    <n v="5143"/>
    <n v="4747"/>
    <n v="4794"/>
    <n v="4886"/>
    <n v="6402"/>
    <n v="6140"/>
    <n v="4917"/>
    <n v="0"/>
    <n v="0"/>
    <n v="0"/>
    <n v="45964"/>
  </r>
  <r>
    <x v="1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2"/>
    <x v="3"/>
    <x v="48"/>
    <n v="1390"/>
    <n v="2135"/>
    <n v="2329"/>
    <n v="2568"/>
    <n v="2536"/>
    <n v="2444"/>
    <n v="1897"/>
    <n v="2315"/>
    <n v="2074"/>
    <n v="0"/>
    <n v="0"/>
    <n v="0"/>
    <n v="19688"/>
  </r>
  <r>
    <x v="1"/>
    <x v="0"/>
    <x v="12"/>
    <x v="3"/>
    <x v="57"/>
    <n v="43627"/>
    <n v="41956"/>
    <n v="49612"/>
    <n v="49522"/>
    <n v="50707"/>
    <n v="47158"/>
    <n v="56179"/>
    <n v="54852"/>
    <n v="57421"/>
    <n v="0"/>
    <n v="0"/>
    <n v="0"/>
    <n v="451034"/>
  </r>
  <r>
    <x v="1"/>
    <x v="0"/>
    <x v="12"/>
    <x v="3"/>
    <x v="49"/>
    <n v="28508"/>
    <n v="21962"/>
    <n v="26478"/>
    <n v="23591"/>
    <n v="21042"/>
    <n v="22187"/>
    <n v="28935"/>
    <n v="26965"/>
    <n v="18748"/>
    <n v="0"/>
    <n v="0"/>
    <n v="0"/>
    <n v="218416"/>
  </r>
  <r>
    <x v="1"/>
    <x v="0"/>
    <x v="12"/>
    <x v="3"/>
    <x v="51"/>
    <n v="60"/>
    <n v="92"/>
    <n v="211"/>
    <n v="106"/>
    <n v="100"/>
    <n v="130"/>
    <n v="60"/>
    <n v="98"/>
    <n v="144"/>
    <n v="0"/>
    <n v="0"/>
    <n v="0"/>
    <n v="1001"/>
  </r>
  <r>
    <x v="1"/>
    <x v="0"/>
    <x v="12"/>
    <x v="3"/>
    <x v="52"/>
    <n v="185"/>
    <n v="268"/>
    <n v="237"/>
    <n v="308"/>
    <n v="181"/>
    <n v="175"/>
    <n v="271"/>
    <n v="243"/>
    <n v="281"/>
    <n v="0"/>
    <n v="0"/>
    <n v="0"/>
    <n v="2149"/>
  </r>
  <r>
    <x v="1"/>
    <x v="0"/>
    <x v="12"/>
    <x v="3"/>
    <x v="53"/>
    <n v="13261"/>
    <n v="12951"/>
    <n v="13439"/>
    <n v="12477"/>
    <n v="13092"/>
    <n v="13908"/>
    <n v="13148"/>
    <n v="12796"/>
    <n v="12297"/>
    <n v="0"/>
    <n v="0"/>
    <n v="0"/>
    <n v="117369"/>
  </r>
  <r>
    <x v="1"/>
    <x v="0"/>
    <x v="12"/>
    <x v="3"/>
    <x v="56"/>
    <n v="13825"/>
    <n v="12261"/>
    <n v="12598"/>
    <n v="12601"/>
    <n v="11848"/>
    <n v="11092"/>
    <n v="13680"/>
    <n v="12235"/>
    <n v="10722"/>
    <n v="0"/>
    <n v="0"/>
    <n v="0"/>
    <n v="110862"/>
  </r>
  <r>
    <x v="0"/>
    <x v="0"/>
    <x v="12"/>
    <x v="3"/>
    <x v="35"/>
    <n v="363"/>
    <n v="375"/>
    <n v="432"/>
    <n v="380"/>
    <n v="489"/>
    <n v="425"/>
    <n v="349"/>
    <n v="358"/>
    <n v="285"/>
    <n v="0"/>
    <n v="0"/>
    <n v="0"/>
    <n v="3456"/>
  </r>
  <r>
    <x v="0"/>
    <x v="0"/>
    <x v="12"/>
    <x v="3"/>
    <x v="36"/>
    <n v="2742"/>
    <n v="2773"/>
    <n v="3025"/>
    <n v="2732"/>
    <n v="2823"/>
    <n v="2372"/>
    <n v="2659"/>
    <n v="2893"/>
    <n v="2445"/>
    <n v="0"/>
    <n v="0"/>
    <n v="0"/>
    <n v="24464"/>
  </r>
  <r>
    <x v="0"/>
    <x v="0"/>
    <x v="12"/>
    <x v="3"/>
    <x v="37"/>
    <n v="916"/>
    <n v="849"/>
    <n v="908"/>
    <n v="827"/>
    <n v="901"/>
    <n v="855"/>
    <n v="798"/>
    <n v="891"/>
    <n v="837"/>
    <n v="0"/>
    <n v="0"/>
    <n v="0"/>
    <n v="7782"/>
  </r>
  <r>
    <x v="0"/>
    <x v="0"/>
    <x v="12"/>
    <x v="3"/>
    <x v="38"/>
    <n v="433"/>
    <n v="445"/>
    <n v="561"/>
    <n v="459"/>
    <n v="494"/>
    <n v="581"/>
    <n v="453"/>
    <n v="594"/>
    <n v="530"/>
    <n v="0"/>
    <n v="0"/>
    <n v="0"/>
    <n v="4550"/>
  </r>
  <r>
    <x v="0"/>
    <x v="0"/>
    <x v="12"/>
    <x v="3"/>
    <x v="39"/>
    <n v="461"/>
    <n v="474"/>
    <n v="505"/>
    <n v="510"/>
    <n v="549"/>
    <n v="461"/>
    <n v="481"/>
    <n v="483"/>
    <n v="531"/>
    <n v="0"/>
    <n v="0"/>
    <n v="0"/>
    <n v="4455"/>
  </r>
  <r>
    <x v="0"/>
    <x v="0"/>
    <x v="12"/>
    <x v="3"/>
    <x v="40"/>
    <n v="632"/>
    <n v="506"/>
    <n v="541"/>
    <n v="545"/>
    <n v="542"/>
    <n v="444"/>
    <n v="412"/>
    <n v="665"/>
    <n v="594"/>
    <n v="0"/>
    <n v="0"/>
    <n v="0"/>
    <n v="4881"/>
  </r>
  <r>
    <x v="0"/>
    <x v="0"/>
    <x v="12"/>
    <x v="3"/>
    <x v="42"/>
    <n v="265"/>
    <n v="294"/>
    <n v="364"/>
    <n v="341"/>
    <n v="325"/>
    <n v="223"/>
    <n v="277"/>
    <n v="350"/>
    <n v="272"/>
    <n v="0"/>
    <n v="0"/>
    <n v="0"/>
    <n v="2711"/>
  </r>
  <r>
    <x v="0"/>
    <x v="0"/>
    <x v="12"/>
    <x v="3"/>
    <x v="60"/>
    <n v="78"/>
    <n v="76"/>
    <n v="104"/>
    <n v="94"/>
    <n v="104"/>
    <n v="102"/>
    <n v="106"/>
    <n v="146"/>
    <n v="160"/>
    <n v="0"/>
    <n v="0"/>
    <n v="0"/>
    <n v="970"/>
  </r>
  <r>
    <x v="0"/>
    <x v="0"/>
    <x v="12"/>
    <x v="3"/>
    <x v="43"/>
    <n v="152"/>
    <n v="370"/>
    <n v="295"/>
    <n v="242"/>
    <n v="197"/>
    <n v="222"/>
    <n v="255"/>
    <n v="215"/>
    <n v="169"/>
    <n v="0"/>
    <n v="0"/>
    <n v="0"/>
    <n v="2117"/>
  </r>
  <r>
    <x v="0"/>
    <x v="0"/>
    <x v="12"/>
    <x v="3"/>
    <x v="44"/>
    <n v="292"/>
    <n v="263"/>
    <n v="248"/>
    <n v="158"/>
    <n v="250"/>
    <n v="280"/>
    <n v="234"/>
    <n v="274"/>
    <n v="213"/>
    <n v="0"/>
    <n v="0"/>
    <n v="0"/>
    <n v="2212"/>
  </r>
  <r>
    <x v="0"/>
    <x v="0"/>
    <x v="12"/>
    <x v="3"/>
    <x v="45"/>
    <n v="75"/>
    <n v="103"/>
    <n v="103"/>
    <n v="97"/>
    <n v="98"/>
    <n v="91"/>
    <n v="56"/>
    <n v="77"/>
    <n v="95"/>
    <n v="0"/>
    <n v="0"/>
    <n v="0"/>
    <n v="795"/>
  </r>
  <r>
    <x v="0"/>
    <x v="0"/>
    <x v="12"/>
    <x v="3"/>
    <x v="46"/>
    <n v="187"/>
    <n v="145"/>
    <n v="253"/>
    <n v="180"/>
    <n v="159"/>
    <n v="170"/>
    <n v="169"/>
    <n v="224"/>
    <n v="149"/>
    <n v="0"/>
    <n v="0"/>
    <n v="0"/>
    <n v="1636"/>
  </r>
  <r>
    <x v="0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48"/>
    <n v="232"/>
    <n v="366"/>
    <n v="424"/>
    <n v="377"/>
    <n v="410"/>
    <n v="432"/>
    <n v="308"/>
    <n v="346"/>
    <n v="330"/>
    <n v="0"/>
    <n v="0"/>
    <n v="0"/>
    <n v="3225"/>
  </r>
  <r>
    <x v="0"/>
    <x v="0"/>
    <x v="12"/>
    <x v="3"/>
    <x v="57"/>
    <n v="1546"/>
    <n v="1357"/>
    <n v="1608"/>
    <n v="1583"/>
    <n v="1540"/>
    <n v="1288"/>
    <n v="1500"/>
    <n v="1576"/>
    <n v="1521"/>
    <n v="0"/>
    <n v="0"/>
    <n v="0"/>
    <n v="13519"/>
  </r>
  <r>
    <x v="0"/>
    <x v="0"/>
    <x v="12"/>
    <x v="3"/>
    <x v="49"/>
    <n v="924"/>
    <n v="593"/>
    <n v="679"/>
    <n v="559"/>
    <n v="504"/>
    <n v="453"/>
    <n v="597"/>
    <n v="521"/>
    <n v="443"/>
    <n v="0"/>
    <n v="0"/>
    <n v="0"/>
    <n v="5273"/>
  </r>
  <r>
    <x v="0"/>
    <x v="0"/>
    <x v="12"/>
    <x v="3"/>
    <x v="51"/>
    <n v="44"/>
    <n v="49"/>
    <n v="94"/>
    <n v="65"/>
    <n v="46"/>
    <n v="100"/>
    <n v="94"/>
    <n v="61"/>
    <n v="449"/>
    <n v="0"/>
    <n v="0"/>
    <n v="0"/>
    <n v="1002"/>
  </r>
  <r>
    <x v="0"/>
    <x v="0"/>
    <x v="12"/>
    <x v="3"/>
    <x v="52"/>
    <n v="181"/>
    <n v="197"/>
    <n v="187"/>
    <n v="225"/>
    <n v="152"/>
    <n v="134"/>
    <n v="213"/>
    <n v="201"/>
    <n v="218"/>
    <n v="0"/>
    <n v="0"/>
    <n v="0"/>
    <n v="1708"/>
  </r>
  <r>
    <x v="0"/>
    <x v="0"/>
    <x v="12"/>
    <x v="3"/>
    <x v="53"/>
    <n v="491"/>
    <n v="540"/>
    <n v="560"/>
    <n v="494"/>
    <n v="555"/>
    <n v="460"/>
    <n v="467"/>
    <n v="523"/>
    <n v="483"/>
    <n v="0"/>
    <n v="0"/>
    <n v="0"/>
    <n v="4573"/>
  </r>
  <r>
    <x v="0"/>
    <x v="0"/>
    <x v="12"/>
    <x v="3"/>
    <x v="56"/>
    <n v="391"/>
    <n v="409"/>
    <n v="441"/>
    <n v="412"/>
    <n v="422"/>
    <n v="326"/>
    <n v="397"/>
    <n v="556"/>
    <n v="354"/>
    <n v="0"/>
    <n v="0"/>
    <n v="0"/>
    <n v="3708"/>
  </r>
  <r>
    <x v="0"/>
    <x v="1"/>
    <x v="12"/>
    <x v="3"/>
    <x v="35"/>
    <n v="10"/>
    <n v="10"/>
    <n v="10"/>
    <n v="8"/>
    <n v="5"/>
    <n v="1"/>
    <n v="6"/>
    <n v="5"/>
    <n v="5"/>
    <n v="0"/>
    <n v="0"/>
    <n v="0"/>
    <n v="60"/>
  </r>
  <r>
    <x v="0"/>
    <x v="1"/>
    <x v="12"/>
    <x v="3"/>
    <x v="36"/>
    <n v="3"/>
    <n v="2"/>
    <n v="1"/>
    <n v="1"/>
    <n v="4"/>
    <n v="0"/>
    <n v="1"/>
    <n v="2"/>
    <n v="2"/>
    <n v="0"/>
    <n v="0"/>
    <n v="0"/>
    <n v="16"/>
  </r>
  <r>
    <x v="0"/>
    <x v="1"/>
    <x v="12"/>
    <x v="3"/>
    <x v="37"/>
    <n v="144"/>
    <n v="139"/>
    <n v="116"/>
    <n v="102"/>
    <n v="105"/>
    <n v="73"/>
    <n v="58"/>
    <n v="53"/>
    <n v="55"/>
    <n v="0"/>
    <n v="0"/>
    <n v="0"/>
    <n v="845"/>
  </r>
  <r>
    <x v="0"/>
    <x v="1"/>
    <x v="12"/>
    <x v="3"/>
    <x v="38"/>
    <n v="77"/>
    <n v="57"/>
    <n v="80"/>
    <n v="62"/>
    <n v="69"/>
    <n v="77"/>
    <n v="84"/>
    <n v="66"/>
    <n v="90"/>
    <n v="0"/>
    <n v="0"/>
    <n v="0"/>
    <n v="662"/>
  </r>
  <r>
    <x v="0"/>
    <x v="1"/>
    <x v="12"/>
    <x v="3"/>
    <x v="39"/>
    <n v="4"/>
    <n v="0"/>
    <n v="6"/>
    <n v="6"/>
    <n v="4"/>
    <n v="1"/>
    <n v="0"/>
    <n v="1"/>
    <n v="0"/>
    <n v="0"/>
    <n v="0"/>
    <n v="0"/>
    <n v="22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0"/>
    <n v="0"/>
    <n v="0"/>
    <n v="986"/>
  </r>
  <r>
    <x v="0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0"/>
    <n v="0"/>
    <n v="0"/>
    <n v="1233"/>
  </r>
  <r>
    <x v="0"/>
    <x v="1"/>
    <x v="12"/>
    <x v="3"/>
    <x v="44"/>
    <n v="74"/>
    <n v="48"/>
    <n v="34"/>
    <n v="1"/>
    <n v="1"/>
    <n v="46"/>
    <n v="20"/>
    <n v="61"/>
    <n v="69"/>
    <n v="0"/>
    <n v="0"/>
    <n v="0"/>
    <n v="354"/>
  </r>
  <r>
    <x v="0"/>
    <x v="1"/>
    <x v="12"/>
    <x v="3"/>
    <x v="45"/>
    <n v="25"/>
    <n v="15"/>
    <n v="23"/>
    <n v="26"/>
    <n v="14"/>
    <n v="11"/>
    <n v="11"/>
    <n v="14"/>
    <n v="15"/>
    <n v="0"/>
    <n v="0"/>
    <n v="0"/>
    <n v="154"/>
  </r>
  <r>
    <x v="0"/>
    <x v="1"/>
    <x v="12"/>
    <x v="3"/>
    <x v="46"/>
    <n v="40"/>
    <n v="37"/>
    <n v="1"/>
    <n v="33"/>
    <n v="23"/>
    <n v="18"/>
    <n v="12"/>
    <n v="22"/>
    <n v="16"/>
    <n v="0"/>
    <n v="0"/>
    <n v="0"/>
    <n v="202"/>
  </r>
  <r>
    <x v="0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0"/>
    <n v="0"/>
    <n v="0"/>
    <n v="1697"/>
  </r>
  <r>
    <x v="0"/>
    <x v="1"/>
    <x v="12"/>
    <x v="3"/>
    <x v="49"/>
    <n v="2"/>
    <n v="6"/>
    <n v="2"/>
    <n v="6"/>
    <n v="0"/>
    <n v="2"/>
    <n v="0"/>
    <n v="4"/>
    <n v="0"/>
    <n v="0"/>
    <n v="0"/>
    <n v="0"/>
    <n v="22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0"/>
    <n v="0"/>
    <n v="0"/>
    <n v="78"/>
  </r>
  <r>
    <x v="1"/>
    <x v="1"/>
    <x v="12"/>
    <x v="3"/>
    <x v="35"/>
    <n v="117"/>
    <n v="139"/>
    <n v="137"/>
    <n v="222"/>
    <n v="55"/>
    <n v="64"/>
    <n v="74"/>
    <n v="112"/>
    <n v="53"/>
    <n v="0"/>
    <n v="0"/>
    <n v="0"/>
    <n v="973"/>
  </r>
  <r>
    <x v="1"/>
    <x v="1"/>
    <x v="12"/>
    <x v="3"/>
    <x v="36"/>
    <n v="510"/>
    <n v="435"/>
    <n v="493"/>
    <n v="510"/>
    <n v="500"/>
    <n v="568"/>
    <n v="502"/>
    <n v="589"/>
    <n v="557"/>
    <n v="0"/>
    <n v="0"/>
    <n v="0"/>
    <n v="4664"/>
  </r>
  <r>
    <x v="1"/>
    <x v="1"/>
    <x v="12"/>
    <x v="3"/>
    <x v="37"/>
    <n v="918"/>
    <n v="1078"/>
    <n v="909"/>
    <n v="729"/>
    <n v="803"/>
    <n v="713"/>
    <n v="817"/>
    <n v="724"/>
    <n v="702"/>
    <n v="0"/>
    <n v="0"/>
    <n v="0"/>
    <n v="7393"/>
  </r>
  <r>
    <x v="1"/>
    <x v="1"/>
    <x v="12"/>
    <x v="3"/>
    <x v="38"/>
    <n v="132"/>
    <n v="105"/>
    <n v="140"/>
    <n v="131"/>
    <n v="120"/>
    <n v="136"/>
    <n v="162"/>
    <n v="127"/>
    <n v="163"/>
    <n v="0"/>
    <n v="0"/>
    <n v="0"/>
    <n v="1216"/>
  </r>
  <r>
    <x v="1"/>
    <x v="1"/>
    <x v="12"/>
    <x v="3"/>
    <x v="39"/>
    <n v="11"/>
    <n v="0"/>
    <n v="6"/>
    <n v="17"/>
    <n v="80"/>
    <n v="3"/>
    <n v="0"/>
    <n v="2"/>
    <n v="0"/>
    <n v="0"/>
    <n v="0"/>
    <n v="0"/>
    <n v="119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0"/>
    <n v="0"/>
    <n v="0"/>
    <n v="2279"/>
  </r>
  <r>
    <x v="1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425"/>
    <n v="7752"/>
    <n v="9102"/>
    <n v="7472"/>
    <n v="5453"/>
    <n v="4340"/>
    <n v="4520"/>
    <n v="2509"/>
    <n v="2020"/>
    <n v="0"/>
    <n v="0"/>
    <n v="0"/>
    <n v="48593"/>
  </r>
  <r>
    <x v="1"/>
    <x v="1"/>
    <x v="12"/>
    <x v="3"/>
    <x v="44"/>
    <n v="6"/>
    <n v="16"/>
    <n v="0"/>
    <n v="12"/>
    <n v="1"/>
    <n v="0"/>
    <n v="0"/>
    <n v="3"/>
    <n v="0"/>
    <n v="0"/>
    <n v="0"/>
    <n v="0"/>
    <n v="38"/>
  </r>
  <r>
    <x v="1"/>
    <x v="1"/>
    <x v="12"/>
    <x v="3"/>
    <x v="45"/>
    <n v="35"/>
    <n v="23"/>
    <n v="31"/>
    <n v="36"/>
    <n v="12"/>
    <n v="9"/>
    <n v="10"/>
    <n v="15"/>
    <n v="23"/>
    <n v="0"/>
    <n v="0"/>
    <n v="0"/>
    <n v="194"/>
  </r>
  <r>
    <x v="1"/>
    <x v="1"/>
    <x v="12"/>
    <x v="3"/>
    <x v="46"/>
    <n v="28"/>
    <n v="26"/>
    <n v="29"/>
    <n v="46"/>
    <n v="22"/>
    <n v="14"/>
    <n v="16"/>
    <n v="27"/>
    <n v="48"/>
    <n v="0"/>
    <n v="0"/>
    <n v="0"/>
    <n v="256"/>
  </r>
  <r>
    <x v="1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0"/>
    <n v="0"/>
    <n v="0"/>
    <n v="43954"/>
  </r>
  <r>
    <x v="1"/>
    <x v="1"/>
    <x v="12"/>
    <x v="3"/>
    <x v="49"/>
    <n v="5"/>
    <n v="9"/>
    <n v="2"/>
    <n v="23"/>
    <n v="0"/>
    <n v="5"/>
    <n v="4"/>
    <n v="6"/>
    <n v="0"/>
    <n v="0"/>
    <n v="0"/>
    <n v="0"/>
    <n v="54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0"/>
    <n v="0"/>
    <n v="0"/>
    <n v="8976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0"/>
    <n v="0"/>
    <n v="0"/>
    <n v="141.74099999999999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0"/>
    <n v="0"/>
    <n v="0"/>
    <n v="264.245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0"/>
    <n v="0"/>
    <n v="0"/>
    <n v="329.86200000000002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0"/>
    <n v="0"/>
    <n v="0"/>
    <n v="127.79400000000001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0"/>
    <n v="0"/>
    <n v="0"/>
    <n v="877.44600000000014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0"/>
    <n v="0"/>
    <n v="0"/>
    <n v="74.797000000000011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0"/>
    <n v="1.2529999999999999"/>
    <n v="1.3220000000000001"/>
    <n v="1.593"/>
    <n v="1.744"/>
    <n v="1.62"/>
    <n v="1.294"/>
    <n v="1.052"/>
    <n v="1.9930000000000001"/>
    <n v="2.637"/>
    <n v="0"/>
    <n v="0"/>
    <n v="0"/>
    <n v="14.508000000000001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0"/>
    <n v="0"/>
    <n v="0"/>
    <n v="206.49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4.282"/>
    <n v="0"/>
    <n v="0"/>
    <n v="0"/>
    <n v="119.27799999999999"/>
  </r>
  <r>
    <x v="2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"/>
    <n v="0"/>
    <n v="0"/>
    <n v="8.0070000000000014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0"/>
    <n v="0"/>
    <n v="0"/>
    <n v="599.23800000000006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0"/>
    <n v="0"/>
    <n v="0"/>
    <n v="49.097999999999999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0"/>
    <n v="0"/>
    <n v="0"/>
    <n v="68.992999999999995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0"/>
    <n v="0"/>
    <n v="5.9089999999999998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0"/>
    <n v="0"/>
    <n v="0"/>
    <n v="218.71100000000001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6253"/>
    <n v="0"/>
    <n v="0"/>
    <n v="0"/>
    <n v="237073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0"/>
    <n v="0"/>
    <n v="0"/>
    <n v="22508913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0"/>
    <n v="0"/>
    <n v="0"/>
    <n v="74235.639999999985"/>
  </r>
  <r>
    <x v="0"/>
    <x v="1"/>
    <x v="12"/>
    <x v="5"/>
    <x v="59"/>
    <n v="12215"/>
    <n v="10505"/>
    <n v="12007"/>
    <n v="11466"/>
    <n v="11699"/>
    <n v="11624"/>
    <n v="12394"/>
    <n v="12342"/>
    <n v="11282"/>
    <n v="0"/>
    <n v="0"/>
    <n v="0"/>
    <n v="105534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0"/>
    <n v="0"/>
    <n v="0"/>
    <n v="12789056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0"/>
    <n v="0"/>
    <n v="0"/>
    <n v="352927.76"/>
  </r>
  <r>
    <x v="1"/>
    <x v="0"/>
    <x v="12"/>
    <x v="4"/>
    <x v="55"/>
    <n v="60072"/>
    <n v="57132"/>
    <n v="67484"/>
    <n v="69080"/>
    <n v="54937"/>
    <n v="43939"/>
    <n v="50884"/>
    <n v="47746"/>
    <n v="38699"/>
    <n v="0"/>
    <n v="0"/>
    <n v="0"/>
    <n v="489973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0"/>
    <n v="0"/>
    <n v="0"/>
    <n v="1008816"/>
  </r>
  <r>
    <x v="1"/>
    <x v="0"/>
    <x v="12"/>
    <x v="4"/>
    <x v="41"/>
    <n v="662"/>
    <n v="431"/>
    <n v="540"/>
    <n v="534"/>
    <n v="2267"/>
    <n v="464"/>
    <n v="371"/>
    <n v="307"/>
    <n v="531"/>
    <n v="0"/>
    <n v="0"/>
    <n v="0"/>
    <n v="6107"/>
  </r>
  <r>
    <x v="1"/>
    <x v="0"/>
    <x v="12"/>
    <x v="4"/>
    <x v="47"/>
    <n v="1561"/>
    <n v="1503"/>
    <n v="2041"/>
    <n v="1352"/>
    <n v="1566"/>
    <n v="934"/>
    <n v="1512"/>
    <n v="1366"/>
    <n v="1306"/>
    <n v="0"/>
    <n v="0"/>
    <n v="0"/>
    <n v="13141"/>
  </r>
  <r>
    <x v="1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2"/>
    <x v="4"/>
    <x v="58"/>
    <n v="46961"/>
    <n v="45550"/>
    <n v="55816"/>
    <n v="56339"/>
    <n v="59576"/>
    <n v="59310"/>
    <n v="66901"/>
    <n v="65706"/>
    <n v="62513"/>
    <n v="0"/>
    <n v="0"/>
    <n v="0"/>
    <n v="518672"/>
  </r>
  <r>
    <x v="0"/>
    <x v="0"/>
    <x v="12"/>
    <x v="4"/>
    <x v="55"/>
    <n v="6968"/>
    <n v="7353"/>
    <n v="8138"/>
    <n v="7688"/>
    <n v="7520"/>
    <n v="6558"/>
    <n v="6066"/>
    <n v="6730"/>
    <n v="6365"/>
    <n v="0"/>
    <n v="0"/>
    <n v="0"/>
    <n v="63386"/>
  </r>
  <r>
    <x v="0"/>
    <x v="0"/>
    <x v="12"/>
    <x v="4"/>
    <x v="34"/>
    <n v="1618"/>
    <n v="1381"/>
    <n v="1422"/>
    <n v="1353"/>
    <n v="1347"/>
    <n v="1238"/>
    <n v="1413"/>
    <n v="1555"/>
    <n v="1479"/>
    <n v="0"/>
    <n v="0"/>
    <n v="0"/>
    <n v="12806"/>
  </r>
  <r>
    <x v="0"/>
    <x v="0"/>
    <x v="12"/>
    <x v="4"/>
    <x v="41"/>
    <n v="1739"/>
    <n v="1755"/>
    <n v="2014"/>
    <n v="1743"/>
    <n v="1944"/>
    <n v="1822"/>
    <n v="2206"/>
    <n v="2121"/>
    <n v="1803"/>
    <n v="0"/>
    <n v="0"/>
    <n v="0"/>
    <n v="17147"/>
  </r>
  <r>
    <x v="0"/>
    <x v="0"/>
    <x v="12"/>
    <x v="4"/>
    <x v="47"/>
    <n v="94"/>
    <n v="131"/>
    <n v="131"/>
    <n v="68"/>
    <n v="149"/>
    <n v="74"/>
    <n v="118"/>
    <n v="93"/>
    <n v="100"/>
    <n v="0"/>
    <n v="0"/>
    <n v="0"/>
    <n v="958"/>
  </r>
  <r>
    <x v="0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2"/>
    <x v="4"/>
    <x v="58"/>
    <n v="2073"/>
    <n v="2774"/>
    <n v="2952"/>
    <n v="2984"/>
    <n v="3448"/>
    <n v="3096"/>
    <n v="3519"/>
    <n v="3061"/>
    <n v="3351"/>
    <n v="0"/>
    <n v="0"/>
    <n v="0"/>
    <n v="27258"/>
  </r>
  <r>
    <x v="0"/>
    <x v="1"/>
    <x v="12"/>
    <x v="4"/>
    <x v="55"/>
    <n v="969"/>
    <n v="1064"/>
    <n v="1271"/>
    <n v="1070"/>
    <n v="985"/>
    <n v="941"/>
    <n v="949"/>
    <n v="955"/>
    <n v="859"/>
    <n v="0"/>
    <n v="0"/>
    <n v="0"/>
    <n v="9063"/>
  </r>
  <r>
    <x v="0"/>
    <x v="1"/>
    <x v="12"/>
    <x v="4"/>
    <x v="34"/>
    <n v="9"/>
    <n v="12"/>
    <n v="6"/>
    <n v="3"/>
    <n v="4"/>
    <n v="4"/>
    <n v="17"/>
    <n v="3"/>
    <n v="5"/>
    <n v="0"/>
    <n v="0"/>
    <n v="0"/>
    <n v="63"/>
  </r>
  <r>
    <x v="0"/>
    <x v="1"/>
    <x v="12"/>
    <x v="4"/>
    <x v="41"/>
    <n v="19"/>
    <n v="13"/>
    <n v="14"/>
    <n v="11"/>
    <n v="42"/>
    <n v="8"/>
    <n v="6"/>
    <n v="3"/>
    <n v="6"/>
    <n v="0"/>
    <n v="0"/>
    <n v="0"/>
    <n v="122"/>
  </r>
  <r>
    <x v="0"/>
    <x v="1"/>
    <x v="12"/>
    <x v="4"/>
    <x v="47"/>
    <n v="0"/>
    <n v="0"/>
    <n v="0"/>
    <n v="0"/>
    <n v="0"/>
    <n v="1"/>
    <n v="1"/>
    <n v="0"/>
    <n v="0"/>
    <n v="0"/>
    <n v="0"/>
    <n v="0"/>
    <n v="2"/>
  </r>
  <r>
    <x v="0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2"/>
    <x v="4"/>
    <x v="58"/>
    <n v="791"/>
    <n v="805"/>
    <n v="867"/>
    <n v="961"/>
    <n v="931"/>
    <n v="870"/>
    <n v="914"/>
    <n v="990"/>
    <n v="690"/>
    <n v="0"/>
    <n v="0"/>
    <n v="0"/>
    <n v="7819"/>
  </r>
  <r>
    <x v="1"/>
    <x v="1"/>
    <x v="12"/>
    <x v="4"/>
    <x v="55"/>
    <n v="2349"/>
    <n v="2839"/>
    <n v="3750"/>
    <n v="3095"/>
    <n v="3106"/>
    <n v="4582"/>
    <n v="3118"/>
    <n v="2744"/>
    <n v="2388"/>
    <n v="0"/>
    <n v="0"/>
    <n v="0"/>
    <n v="27971"/>
  </r>
  <r>
    <x v="1"/>
    <x v="1"/>
    <x v="12"/>
    <x v="4"/>
    <x v="34"/>
    <n v="1614"/>
    <n v="1164"/>
    <n v="1629"/>
    <n v="1285"/>
    <n v="1235"/>
    <n v="1274"/>
    <n v="1889"/>
    <n v="1568"/>
    <n v="1143"/>
    <n v="0"/>
    <n v="0"/>
    <n v="0"/>
    <n v="12801"/>
  </r>
  <r>
    <x v="1"/>
    <x v="1"/>
    <x v="12"/>
    <x v="4"/>
    <x v="41"/>
    <n v="22"/>
    <n v="62"/>
    <n v="35"/>
    <n v="54"/>
    <n v="11"/>
    <n v="26"/>
    <n v="13"/>
    <n v="6"/>
    <n v="12"/>
    <n v="0"/>
    <n v="0"/>
    <n v="0"/>
    <n v="241"/>
  </r>
  <r>
    <x v="1"/>
    <x v="1"/>
    <x v="12"/>
    <x v="4"/>
    <x v="47"/>
    <n v="0"/>
    <n v="0"/>
    <n v="0"/>
    <n v="0"/>
    <n v="0"/>
    <n v="1"/>
    <n v="4"/>
    <n v="0"/>
    <n v="0"/>
    <n v="0"/>
    <n v="0"/>
    <n v="0"/>
    <n v="5"/>
  </r>
  <r>
    <x v="1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0"/>
    <n v="0"/>
    <n v="0"/>
    <n v="223700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0"/>
    <n v="0"/>
    <n v="0"/>
    <n v="7772.2199999999993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0"/>
    <n v="0"/>
    <n v="0"/>
    <n v="912.09199999999998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0"/>
    <n v="0"/>
    <n v="0"/>
    <n v="17620.966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0"/>
    <n v="0"/>
    <n v="0"/>
    <n v="18941.697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0"/>
    <n v="0"/>
    <n v="0"/>
    <n v="21326.927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laDinámica5" cacheId="224" applyNumberFormats="0" applyBorderFormats="0" applyFontFormats="0" applyPatternFormats="0" applyAlignmentFormats="0" applyWidthHeightFormats="1" dataCaption="Valores" missingCaption="0" updatedVersion="6" minRefreshableVersion="3" colGrandTotals="0" itemPrintTitles="1" createdVersion="5" indent="0" outline="1" outlineData="1" multipleFieldFilters="0">
  <location ref="A4:N78" firstHeaderRow="1" firstDataRow="2" firstDataCol="1" rowPageCount="2" colPageCount="1"/>
  <pivotFields count="18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7">
        <item x="5"/>
        <item x="3"/>
        <item x="0"/>
        <item x="2"/>
        <item x="1"/>
        <item x="4"/>
        <item t="default"/>
      </items>
    </pivotField>
    <pivotField axis="axisRow" showAll="0">
      <items count="62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41"/>
        <item x="12"/>
        <item x="13"/>
        <item x="24"/>
        <item x="42"/>
        <item x="25"/>
        <item x="2"/>
        <item x="60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31"/>
        <item x="58"/>
        <item x="16"/>
        <item x="50"/>
        <item x="32"/>
        <item x="17"/>
        <item x="18"/>
        <item x="51"/>
        <item x="6"/>
        <item x="52"/>
        <item x="53"/>
        <item x="54"/>
        <item x="33"/>
        <item x="55"/>
        <item x="19"/>
        <item x="34"/>
        <item x="56"/>
        <item x="7"/>
        <item x="8"/>
        <item x="20"/>
        <item x="21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</pivotFields>
  <rowFields count="2">
    <field x="3"/>
    <field x="4"/>
  </rowFields>
  <rowItems count="73">
    <i>
      <x/>
    </i>
    <i r="1">
      <x v="11"/>
    </i>
    <i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8"/>
    </i>
    <i r="1">
      <x v="21"/>
    </i>
    <i r="1">
      <x v="23"/>
    </i>
    <i r="1">
      <x v="26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6"/>
    </i>
    <i>
      <x v="2"/>
    </i>
    <i r="1">
      <x v="4"/>
    </i>
    <i r="1">
      <x v="13"/>
    </i>
    <i r="1">
      <x v="20"/>
    </i>
    <i r="1">
      <x v="28"/>
    </i>
    <i r="1">
      <x v="30"/>
    </i>
    <i r="1">
      <x v="35"/>
    </i>
    <i r="1">
      <x v="48"/>
    </i>
    <i r="1">
      <x v="57"/>
    </i>
    <i r="1">
      <x v="58"/>
    </i>
    <i>
      <x v="3"/>
    </i>
    <i r="1">
      <x v="1"/>
    </i>
    <i r="1">
      <x v="2"/>
    </i>
    <i r="1">
      <x v="17"/>
    </i>
    <i r="1">
      <x v="19"/>
    </i>
    <i r="1">
      <x v="22"/>
    </i>
    <i r="1">
      <x v="24"/>
    </i>
    <i r="1">
      <x v="25"/>
    </i>
    <i r="1">
      <x v="29"/>
    </i>
    <i r="1">
      <x v="32"/>
    </i>
    <i r="1">
      <x v="40"/>
    </i>
    <i r="1">
      <x v="44"/>
    </i>
    <i r="1">
      <x v="52"/>
    </i>
    <i>
      <x v="4"/>
    </i>
    <i r="1">
      <x/>
    </i>
    <i r="1">
      <x v="6"/>
    </i>
    <i r="1">
      <x v="10"/>
    </i>
    <i r="1">
      <x v="15"/>
    </i>
    <i r="1">
      <x v="16"/>
    </i>
    <i r="1">
      <x v="27"/>
    </i>
    <i r="1">
      <x v="31"/>
    </i>
    <i r="1">
      <x v="42"/>
    </i>
    <i r="1">
      <x v="45"/>
    </i>
    <i r="1">
      <x v="46"/>
    </i>
    <i r="1">
      <x v="54"/>
    </i>
    <i r="1">
      <x v="59"/>
    </i>
    <i r="1">
      <x v="60"/>
    </i>
    <i>
      <x v="5"/>
    </i>
    <i r="1">
      <x v="14"/>
    </i>
    <i r="1">
      <x v="36"/>
    </i>
    <i r="1">
      <x v="38"/>
    </i>
    <i r="1">
      <x v="41"/>
    </i>
    <i r="1">
      <x v="53"/>
    </i>
    <i r="1">
      <x v="5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0" item="1" hier="-1"/>
    <pageField fld="1" hier="-1"/>
  </pageFields>
  <dataFields count="1">
    <dataField name="Suma de TOTAL/TOTAL" fld="17" baseField="0" baseItem="0" numFmtId="165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499984740745262"/>
  </sheetPr>
  <dimension ref="A1:V727"/>
  <sheetViews>
    <sheetView showGridLines="0" tabSelected="1" view="pageBreakPreview" zoomScale="50" zoomScaleNormal="55" zoomScaleSheetLayoutView="50" workbookViewId="0"/>
  </sheetViews>
  <sheetFormatPr baseColWidth="10" defaultRowHeight="15" outlineLevelRow="1" x14ac:dyDescent="0.25"/>
  <cols>
    <col min="1" max="1" width="46" customWidth="1"/>
    <col min="2" max="2" width="21.28515625" customWidth="1"/>
    <col min="3" max="3" width="22.7109375" bestFit="1" customWidth="1"/>
    <col min="4" max="4" width="18.5703125" customWidth="1"/>
    <col min="5" max="5" width="20.140625" customWidth="1"/>
    <col min="6" max="7" width="19.85546875" customWidth="1"/>
    <col min="8" max="8" width="19.5703125" customWidth="1"/>
    <col min="9" max="9" width="20.7109375" customWidth="1"/>
    <col min="10" max="10" width="13.140625" customWidth="1"/>
    <col min="11" max="11" width="14.140625" customWidth="1"/>
    <col min="12" max="12" width="13.5703125" customWidth="1"/>
  </cols>
  <sheetData>
    <row r="1" spans="1:22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</row>
    <row r="2" spans="1:22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2"/>
      <c r="U2" s="2"/>
      <c r="V2" s="2"/>
    </row>
    <row r="3" spans="1:22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2"/>
      <c r="U3" s="2"/>
      <c r="V3" s="2"/>
    </row>
    <row r="4" spans="1:22" ht="15.75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</row>
    <row r="5" spans="1:22" ht="43.5" customHeight="1" x14ac:dyDescent="0.25">
      <c r="A5" s="137" t="s">
        <v>70</v>
      </c>
      <c r="B5" s="138"/>
      <c r="C5" s="138"/>
      <c r="D5" s="138"/>
      <c r="E5" s="138"/>
      <c r="F5" s="138"/>
      <c r="G5" s="138"/>
      <c r="H5" s="138"/>
      <c r="I5" s="139"/>
      <c r="J5" s="3"/>
      <c r="K5" s="5"/>
      <c r="L5" s="5"/>
      <c r="M5" s="5"/>
      <c r="N5" s="5"/>
      <c r="O5" s="5"/>
      <c r="P5" s="5"/>
      <c r="Q5" s="5"/>
      <c r="R5" s="5"/>
      <c r="S5" s="4"/>
      <c r="T5" s="5"/>
      <c r="U5" s="5"/>
      <c r="V5" s="5"/>
    </row>
    <row r="6" spans="1:22" ht="20.25" x14ac:dyDescent="0.3">
      <c r="A6" s="126" t="s">
        <v>163</v>
      </c>
      <c r="B6" s="127"/>
      <c r="C6" s="127"/>
      <c r="D6" s="127"/>
      <c r="E6" s="127"/>
      <c r="F6" s="127"/>
      <c r="G6" s="127"/>
      <c r="H6" s="127"/>
      <c r="I6" s="128"/>
      <c r="J6" s="3"/>
      <c r="K6" s="5"/>
      <c r="L6" s="5"/>
      <c r="M6" s="5"/>
      <c r="N6" s="5"/>
      <c r="O6" s="5"/>
      <c r="P6" s="5"/>
      <c r="Q6" s="5"/>
      <c r="R6" s="5"/>
      <c r="S6" s="4"/>
      <c r="T6" s="5"/>
      <c r="U6" s="5"/>
      <c r="V6" s="5"/>
    </row>
    <row r="7" spans="1:22" ht="20.25" x14ac:dyDescent="0.3">
      <c r="A7" s="140" t="s">
        <v>160</v>
      </c>
      <c r="B7" s="141"/>
      <c r="C7" s="141"/>
      <c r="D7" s="141"/>
      <c r="E7" s="141"/>
      <c r="F7" s="141"/>
      <c r="G7" s="141"/>
      <c r="H7" s="141"/>
      <c r="I7" s="142"/>
      <c r="J7" s="3"/>
      <c r="K7" s="5"/>
      <c r="L7" s="5"/>
      <c r="M7" s="5"/>
      <c r="N7" s="5"/>
      <c r="O7" s="5"/>
      <c r="P7" s="5"/>
      <c r="Q7" s="5"/>
      <c r="R7" s="5"/>
      <c r="S7" s="4"/>
      <c r="T7" s="5"/>
      <c r="U7" s="5"/>
      <c r="V7" s="5"/>
    </row>
    <row r="8" spans="1:22" ht="20.25" x14ac:dyDescent="0.3">
      <c r="A8" s="6"/>
      <c r="B8" s="83">
        <v>2017</v>
      </c>
      <c r="C8" s="83">
        <v>2018</v>
      </c>
      <c r="D8" s="7"/>
      <c r="E8" s="7"/>
      <c r="F8" s="83">
        <v>2017</v>
      </c>
      <c r="G8" s="83">
        <v>2018</v>
      </c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9"/>
      <c r="T8" s="8"/>
      <c r="U8" s="8"/>
      <c r="V8" s="8"/>
    </row>
    <row r="9" spans="1:22" ht="45.75" customHeight="1" x14ac:dyDescent="0.25">
      <c r="A9" s="10" t="s">
        <v>71</v>
      </c>
      <c r="B9" s="122" t="s">
        <v>164</v>
      </c>
      <c r="C9" s="122" t="s">
        <v>165</v>
      </c>
      <c r="D9" s="10" t="s">
        <v>72</v>
      </c>
      <c r="E9" s="10" t="s">
        <v>73</v>
      </c>
      <c r="F9" s="11" t="s">
        <v>166</v>
      </c>
      <c r="G9" s="11" t="s">
        <v>167</v>
      </c>
      <c r="H9" s="10" t="s">
        <v>72</v>
      </c>
      <c r="I9" s="10" t="s">
        <v>73</v>
      </c>
      <c r="J9" s="3"/>
      <c r="K9" s="5"/>
      <c r="L9" s="5"/>
      <c r="M9" s="5"/>
      <c r="N9" s="5"/>
      <c r="O9" s="5"/>
      <c r="P9" s="5"/>
      <c r="Q9" s="5"/>
      <c r="R9" s="5"/>
      <c r="S9" s="4"/>
      <c r="T9" s="5"/>
      <c r="U9" s="5"/>
      <c r="V9" s="5"/>
    </row>
    <row r="10" spans="1:22" ht="20.25" x14ac:dyDescent="0.25">
      <c r="A10" s="116" t="s">
        <v>168</v>
      </c>
      <c r="B10" s="86">
        <v>2121.605</v>
      </c>
      <c r="C10" s="87">
        <v>2423.5210000000002</v>
      </c>
      <c r="D10" s="88">
        <f>C10-B10</f>
        <v>301.91600000000017</v>
      </c>
      <c r="E10" s="89">
        <f>C10/B10-1</f>
        <v>0.14230547156515949</v>
      </c>
      <c r="F10" s="87">
        <v>21390.292000000001</v>
      </c>
      <c r="G10" s="87">
        <v>22508.913</v>
      </c>
      <c r="H10" s="88">
        <f>G10-F10</f>
        <v>1118.6209999999992</v>
      </c>
      <c r="I10" s="89">
        <f>G10/F10-1</f>
        <v>5.2295733036276326E-2</v>
      </c>
      <c r="J10" s="2"/>
      <c r="K10" s="5"/>
      <c r="L10" s="5"/>
      <c r="M10" s="5"/>
      <c r="N10" s="5"/>
      <c r="O10" s="5"/>
      <c r="P10" s="5"/>
      <c r="Q10" s="5"/>
      <c r="R10" s="5"/>
      <c r="S10" s="4"/>
      <c r="T10" s="5"/>
      <c r="U10" s="5"/>
      <c r="V10" s="5"/>
    </row>
    <row r="11" spans="1:22" ht="20.25" x14ac:dyDescent="0.25">
      <c r="A11" s="12" t="s">
        <v>74</v>
      </c>
      <c r="B11" s="86">
        <v>722.30600000000004</v>
      </c>
      <c r="C11" s="87">
        <v>814.97500000000002</v>
      </c>
      <c r="D11" s="88">
        <f t="shared" ref="D11:D65" si="0">C11-B11</f>
        <v>92.668999999999983</v>
      </c>
      <c r="E11" s="89">
        <f t="shared" ref="E11:E65" si="1">C11/B11-1</f>
        <v>0.12829604073619771</v>
      </c>
      <c r="F11" s="87">
        <v>6552.4449999999997</v>
      </c>
      <c r="G11" s="87">
        <v>7617.7439999999997</v>
      </c>
      <c r="H11" s="88">
        <f t="shared" ref="H11:H57" si="2">G11-F11</f>
        <v>1065.299</v>
      </c>
      <c r="I11" s="89">
        <f t="shared" ref="I11:I57" si="3">G11/F11-1</f>
        <v>0.16258038030078859</v>
      </c>
      <c r="J11" s="2"/>
      <c r="K11" s="5"/>
      <c r="L11" s="5"/>
      <c r="M11" s="5"/>
      <c r="N11" s="5"/>
      <c r="O11" s="5"/>
      <c r="P11" s="5"/>
      <c r="Q11" s="5"/>
      <c r="R11" s="5"/>
      <c r="S11" s="4"/>
      <c r="T11" s="5"/>
      <c r="U11" s="5"/>
      <c r="V11" s="5"/>
    </row>
    <row r="12" spans="1:22" ht="20.25" x14ac:dyDescent="0.25">
      <c r="A12" s="12" t="s">
        <v>75</v>
      </c>
      <c r="B12" s="86">
        <v>669.33699999999999</v>
      </c>
      <c r="C12" s="87">
        <v>760.73699999999997</v>
      </c>
      <c r="D12" s="88">
        <f t="shared" si="0"/>
        <v>91.399999999999977</v>
      </c>
      <c r="E12" s="89">
        <f t="shared" si="1"/>
        <v>0.13655303681105324</v>
      </c>
      <c r="F12" s="87">
        <v>6318.8440000000001</v>
      </c>
      <c r="G12" s="87">
        <v>6984.7759999999998</v>
      </c>
      <c r="H12" s="88">
        <f t="shared" si="2"/>
        <v>665.93199999999979</v>
      </c>
      <c r="I12" s="89">
        <f t="shared" si="3"/>
        <v>0.10538826405589363</v>
      </c>
      <c r="J12" s="2"/>
      <c r="K12" s="5"/>
      <c r="L12" s="5"/>
      <c r="M12" s="5"/>
      <c r="N12" s="5"/>
      <c r="O12" s="5"/>
      <c r="P12" s="5"/>
      <c r="Q12" s="5"/>
      <c r="R12" s="5"/>
      <c r="S12" s="4"/>
      <c r="T12" s="5"/>
      <c r="U12" s="5"/>
      <c r="V12" s="5"/>
    </row>
    <row r="13" spans="1:22" ht="20.25" x14ac:dyDescent="0.25">
      <c r="A13" s="12" t="s">
        <v>76</v>
      </c>
      <c r="B13" s="86">
        <v>603.35900000000004</v>
      </c>
      <c r="C13" s="87">
        <v>683.428</v>
      </c>
      <c r="D13" s="88">
        <f t="shared" si="0"/>
        <v>80.06899999999996</v>
      </c>
      <c r="E13" s="89">
        <f t="shared" si="1"/>
        <v>0.13270540424523358</v>
      </c>
      <c r="F13" s="87">
        <v>5839.9059999999999</v>
      </c>
      <c r="G13" s="87">
        <v>6525.8869999999997</v>
      </c>
      <c r="H13" s="88">
        <f t="shared" si="2"/>
        <v>685.98099999999977</v>
      </c>
      <c r="I13" s="89">
        <f t="shared" si="3"/>
        <v>0.11746439069395986</v>
      </c>
      <c r="J13" s="2"/>
      <c r="K13" s="5"/>
      <c r="L13" s="5"/>
      <c r="M13" s="5"/>
      <c r="N13" s="5"/>
      <c r="O13" s="5"/>
      <c r="P13" s="5"/>
      <c r="Q13" s="5"/>
      <c r="R13" s="5"/>
      <c r="S13" s="4"/>
      <c r="T13" s="5"/>
      <c r="U13" s="5"/>
      <c r="V13" s="5"/>
    </row>
    <row r="14" spans="1:22" ht="20.25" x14ac:dyDescent="0.25">
      <c r="A14" s="12" t="s">
        <v>77</v>
      </c>
      <c r="B14" s="86">
        <v>533.79100000000005</v>
      </c>
      <c r="C14" s="87">
        <v>591.91399999999999</v>
      </c>
      <c r="D14" s="88">
        <f t="shared" si="0"/>
        <v>58.122999999999934</v>
      </c>
      <c r="E14" s="89">
        <f t="shared" si="1"/>
        <v>0.10888718618335624</v>
      </c>
      <c r="F14" s="87">
        <v>5234.826</v>
      </c>
      <c r="G14" s="87">
        <v>5712.8370000000004</v>
      </c>
      <c r="H14" s="88">
        <f t="shared" si="2"/>
        <v>478.01100000000042</v>
      </c>
      <c r="I14" s="89">
        <f t="shared" si="3"/>
        <v>9.131363678563531E-2</v>
      </c>
      <c r="J14" s="2"/>
      <c r="K14" s="5"/>
      <c r="L14" s="5"/>
      <c r="M14" s="5"/>
      <c r="N14" s="5"/>
      <c r="O14" s="5"/>
      <c r="P14" s="5"/>
      <c r="Q14" s="5"/>
      <c r="R14" s="5"/>
      <c r="S14" s="4"/>
      <c r="T14" s="5"/>
      <c r="U14" s="5"/>
      <c r="V14" s="5"/>
    </row>
    <row r="15" spans="1:22" ht="20.25" x14ac:dyDescent="0.25">
      <c r="A15" s="12" t="s">
        <v>79</v>
      </c>
      <c r="B15" s="86">
        <v>137.19900000000001</v>
      </c>
      <c r="C15" s="87">
        <v>167.80699999999999</v>
      </c>
      <c r="D15" s="88">
        <f t="shared" si="0"/>
        <v>30.607999999999976</v>
      </c>
      <c r="E15" s="89">
        <f t="shared" si="1"/>
        <v>0.22309200504376836</v>
      </c>
      <c r="F15" s="87">
        <v>1324.279</v>
      </c>
      <c r="G15" s="87">
        <v>1658.251</v>
      </c>
      <c r="H15" s="88">
        <f t="shared" si="2"/>
        <v>333.97199999999998</v>
      </c>
      <c r="I15" s="89">
        <f t="shared" si="3"/>
        <v>0.25219156990332103</v>
      </c>
      <c r="J15" s="2"/>
      <c r="K15" s="5"/>
      <c r="L15" s="5"/>
      <c r="M15" s="5"/>
      <c r="N15" s="5"/>
      <c r="O15" s="5"/>
      <c r="P15" s="5"/>
      <c r="Q15" s="5"/>
      <c r="R15" s="5"/>
      <c r="S15" s="4"/>
      <c r="T15" s="5"/>
      <c r="U15" s="5"/>
      <c r="V15" s="5"/>
    </row>
    <row r="16" spans="1:22" ht="20.25" x14ac:dyDescent="0.25">
      <c r="A16" s="12" t="s">
        <v>78</v>
      </c>
      <c r="B16" s="86">
        <v>146.22</v>
      </c>
      <c r="C16" s="87">
        <v>175.19499999999999</v>
      </c>
      <c r="D16" s="88">
        <f t="shared" si="0"/>
        <v>28.974999999999994</v>
      </c>
      <c r="E16" s="89">
        <f t="shared" si="1"/>
        <v>0.19816030638763493</v>
      </c>
      <c r="F16" s="87">
        <v>1417.2090000000001</v>
      </c>
      <c r="G16" s="87">
        <v>1625.425</v>
      </c>
      <c r="H16" s="88">
        <f t="shared" si="2"/>
        <v>208.21599999999989</v>
      </c>
      <c r="I16" s="89">
        <f t="shared" si="3"/>
        <v>0.14691975566059767</v>
      </c>
      <c r="J16" s="2"/>
      <c r="K16" s="5"/>
      <c r="L16" s="5"/>
      <c r="M16" s="5"/>
      <c r="N16" s="5"/>
      <c r="O16" s="5"/>
      <c r="P16" s="5"/>
      <c r="Q16" s="5"/>
      <c r="R16" s="5"/>
      <c r="S16" s="4"/>
      <c r="T16" s="5"/>
      <c r="U16" s="5"/>
      <c r="V16" s="5"/>
    </row>
    <row r="17" spans="1:22" ht="20.25" x14ac:dyDescent="0.25">
      <c r="A17" s="12" t="s">
        <v>82</v>
      </c>
      <c r="B17" s="86">
        <v>98.358999999999995</v>
      </c>
      <c r="C17" s="87">
        <v>122.67</v>
      </c>
      <c r="D17" s="88">
        <f t="shared" si="0"/>
        <v>24.311000000000007</v>
      </c>
      <c r="E17" s="89">
        <f t="shared" si="1"/>
        <v>0.24716599396089833</v>
      </c>
      <c r="F17" s="87">
        <v>1083.7139999999999</v>
      </c>
      <c r="G17" s="87">
        <v>1251.6099999999999</v>
      </c>
      <c r="H17" s="88">
        <f t="shared" si="2"/>
        <v>167.89599999999996</v>
      </c>
      <c r="I17" s="89">
        <f t="shared" si="3"/>
        <v>0.15492648429382649</v>
      </c>
      <c r="J17" s="2"/>
      <c r="K17" s="5"/>
      <c r="L17" s="5"/>
      <c r="M17" s="5"/>
      <c r="N17" s="5"/>
      <c r="O17" s="5"/>
      <c r="P17" s="5"/>
      <c r="Q17" s="5"/>
      <c r="R17" s="5"/>
      <c r="S17" s="4"/>
      <c r="T17" s="5"/>
      <c r="U17" s="5"/>
      <c r="V17" s="5"/>
    </row>
    <row r="18" spans="1:22" ht="20.25" x14ac:dyDescent="0.25">
      <c r="A18" s="12" t="s">
        <v>80</v>
      </c>
      <c r="B18" s="86">
        <v>113.98699999999999</v>
      </c>
      <c r="C18" s="87">
        <v>125.925</v>
      </c>
      <c r="D18" s="88">
        <f t="shared" si="0"/>
        <v>11.938000000000002</v>
      </c>
      <c r="E18" s="89">
        <f t="shared" si="1"/>
        <v>0.10473124128190059</v>
      </c>
      <c r="F18" s="87">
        <v>1112.2750000000001</v>
      </c>
      <c r="G18" s="87">
        <v>1223.595</v>
      </c>
      <c r="H18" s="88">
        <f t="shared" si="2"/>
        <v>111.31999999999994</v>
      </c>
      <c r="I18" s="89">
        <f t="shared" si="3"/>
        <v>0.10008316288687591</v>
      </c>
      <c r="J18" s="13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4"/>
      <c r="V18" s="14"/>
    </row>
    <row r="19" spans="1:22" ht="20.25" x14ac:dyDescent="0.25">
      <c r="A19" s="12" t="s">
        <v>81</v>
      </c>
      <c r="B19" s="86">
        <v>104.709</v>
      </c>
      <c r="C19" s="87">
        <v>121.441</v>
      </c>
      <c r="D19" s="88">
        <f t="shared" si="0"/>
        <v>16.731999999999999</v>
      </c>
      <c r="E19" s="89">
        <f t="shared" si="1"/>
        <v>0.15979524205178164</v>
      </c>
      <c r="F19" s="87">
        <v>1046.1110000000001</v>
      </c>
      <c r="G19" s="87">
        <v>1186.193</v>
      </c>
      <c r="H19" s="88">
        <f t="shared" si="2"/>
        <v>140.08199999999988</v>
      </c>
      <c r="I19" s="89">
        <f t="shared" si="3"/>
        <v>0.13390739606026503</v>
      </c>
      <c r="J19" s="2"/>
      <c r="K19" s="5"/>
      <c r="L19" s="5"/>
      <c r="M19" s="5"/>
      <c r="N19" s="5"/>
      <c r="O19" s="5"/>
      <c r="P19" s="5"/>
      <c r="Q19" s="5"/>
      <c r="R19" s="5"/>
      <c r="S19" s="4"/>
      <c r="T19" s="5"/>
      <c r="U19" s="5"/>
      <c r="V19" s="5"/>
    </row>
    <row r="20" spans="1:22" ht="20.25" x14ac:dyDescent="0.25">
      <c r="A20" s="12" t="s">
        <v>138</v>
      </c>
      <c r="B20" s="86">
        <v>1534.5759999999996</v>
      </c>
      <c r="C20" s="87">
        <v>1787.9550000000002</v>
      </c>
      <c r="D20" s="88">
        <f t="shared" si="0"/>
        <v>253.37900000000059</v>
      </c>
      <c r="E20" s="89">
        <f t="shared" si="1"/>
        <v>0.16511336030278123</v>
      </c>
      <c r="F20" s="87">
        <v>15421.793999999998</v>
      </c>
      <c r="G20" s="87">
        <v>16861.303999999996</v>
      </c>
      <c r="H20" s="88">
        <f t="shared" si="2"/>
        <v>1439.5099999999984</v>
      </c>
      <c r="I20" s="89">
        <f t="shared" si="3"/>
        <v>9.3342577394043724E-2</v>
      </c>
      <c r="J20" s="2"/>
      <c r="K20" s="5"/>
      <c r="L20" s="5"/>
      <c r="M20" s="5"/>
      <c r="N20" s="5"/>
      <c r="O20" s="5"/>
      <c r="P20" s="5"/>
      <c r="Q20" s="5"/>
      <c r="R20" s="5"/>
      <c r="S20" s="4"/>
      <c r="T20" s="5"/>
      <c r="U20" s="5"/>
      <c r="V20" s="5"/>
    </row>
    <row r="21" spans="1:22" ht="20.25" hidden="1" customHeight="1" outlineLevel="1" x14ac:dyDescent="0.25">
      <c r="A21" s="12" t="s">
        <v>87</v>
      </c>
      <c r="B21" s="86">
        <v>103.294</v>
      </c>
      <c r="C21" s="87">
        <v>130.81100000000001</v>
      </c>
      <c r="D21" s="88">
        <f t="shared" si="0"/>
        <v>27.51700000000001</v>
      </c>
      <c r="E21" s="89">
        <f t="shared" si="1"/>
        <v>0.26639495033593441</v>
      </c>
      <c r="F21" s="87">
        <v>939.26499999999999</v>
      </c>
      <c r="G21" s="87">
        <v>1178.0889999999999</v>
      </c>
      <c r="H21" s="88">
        <f t="shared" si="2"/>
        <v>238.82399999999996</v>
      </c>
      <c r="I21" s="89">
        <f t="shared" si="3"/>
        <v>0.25426690018258946</v>
      </c>
      <c r="J21" s="2"/>
      <c r="K21" s="5"/>
      <c r="L21" s="5"/>
      <c r="M21" s="5"/>
      <c r="N21" s="5"/>
      <c r="O21" s="5"/>
      <c r="P21" s="5"/>
      <c r="Q21" s="5"/>
      <c r="R21" s="5"/>
      <c r="S21" s="4"/>
      <c r="T21" s="5"/>
      <c r="U21" s="5"/>
      <c r="V21" s="5"/>
    </row>
    <row r="22" spans="1:22" ht="20.25" hidden="1" customHeight="1" outlineLevel="1" x14ac:dyDescent="0.25">
      <c r="A22" s="12" t="s">
        <v>84</v>
      </c>
      <c r="B22" s="86">
        <v>103.282</v>
      </c>
      <c r="C22" s="87">
        <v>121.113</v>
      </c>
      <c r="D22" s="88">
        <f t="shared" si="0"/>
        <v>17.831000000000003</v>
      </c>
      <c r="E22" s="89">
        <f t="shared" si="1"/>
        <v>0.17264382951530766</v>
      </c>
      <c r="F22" s="87">
        <v>956.80100000000004</v>
      </c>
      <c r="G22" s="87">
        <v>1072.508</v>
      </c>
      <c r="H22" s="88">
        <f t="shared" si="2"/>
        <v>115.70699999999999</v>
      </c>
      <c r="I22" s="89">
        <f t="shared" si="3"/>
        <v>0.12093110270578733</v>
      </c>
      <c r="J22" s="2"/>
      <c r="K22" s="5"/>
      <c r="L22" s="5"/>
      <c r="M22" s="5"/>
      <c r="N22" s="5"/>
      <c r="O22" s="5"/>
      <c r="P22" s="5"/>
      <c r="Q22" s="5"/>
      <c r="R22" s="5"/>
      <c r="S22" s="4"/>
      <c r="T22" s="5"/>
      <c r="U22" s="5"/>
      <c r="V22" s="5"/>
    </row>
    <row r="23" spans="1:22" ht="20.25" hidden="1" customHeight="1" outlineLevel="1" x14ac:dyDescent="0.25">
      <c r="A23" s="12" t="s">
        <v>85</v>
      </c>
      <c r="B23" s="86">
        <v>97.341999999999999</v>
      </c>
      <c r="C23" s="87">
        <v>114.321</v>
      </c>
      <c r="D23" s="88">
        <f t="shared" si="0"/>
        <v>16.978999999999999</v>
      </c>
      <c r="E23" s="89">
        <f t="shared" si="1"/>
        <v>0.17442624971749088</v>
      </c>
      <c r="F23" s="87">
        <v>963.28300000000002</v>
      </c>
      <c r="G23" s="87">
        <v>1060.5650000000001</v>
      </c>
      <c r="H23" s="88">
        <f t="shared" si="2"/>
        <v>97.282000000000039</v>
      </c>
      <c r="I23" s="89">
        <f t="shared" si="3"/>
        <v>0.1009900517293465</v>
      </c>
      <c r="J23" s="2"/>
      <c r="K23" s="5"/>
      <c r="L23" s="16"/>
      <c r="M23" s="5"/>
      <c r="N23" s="5"/>
      <c r="O23" s="5"/>
      <c r="P23" s="5"/>
      <c r="Q23" s="5"/>
      <c r="R23" s="5"/>
      <c r="S23" s="4"/>
      <c r="T23" s="5"/>
      <c r="U23" s="5"/>
      <c r="V23" s="5"/>
    </row>
    <row r="24" spans="1:22" ht="20.25" hidden="1" customHeight="1" outlineLevel="1" x14ac:dyDescent="0.25">
      <c r="A24" s="12" t="s">
        <v>88</v>
      </c>
      <c r="B24" s="86">
        <v>91.337000000000003</v>
      </c>
      <c r="C24" s="87">
        <v>109.29300000000001</v>
      </c>
      <c r="D24" s="88">
        <f t="shared" si="0"/>
        <v>17.956000000000003</v>
      </c>
      <c r="E24" s="89">
        <f t="shared" si="1"/>
        <v>0.19659064782070801</v>
      </c>
      <c r="F24" s="87">
        <v>925.77499999999998</v>
      </c>
      <c r="G24" s="87">
        <v>1008.835</v>
      </c>
      <c r="H24" s="88">
        <f t="shared" si="2"/>
        <v>83.060000000000059</v>
      </c>
      <c r="I24" s="89">
        <f t="shared" si="3"/>
        <v>8.9719424266155423E-2</v>
      </c>
      <c r="J24" s="2"/>
      <c r="K24" s="5"/>
      <c r="L24" s="16"/>
      <c r="M24" s="5"/>
      <c r="N24" s="5"/>
      <c r="O24" s="5"/>
      <c r="P24" s="5"/>
      <c r="Q24" s="5"/>
      <c r="R24" s="5"/>
      <c r="S24" s="4"/>
      <c r="T24" s="5"/>
      <c r="U24" s="5"/>
      <c r="V24" s="5"/>
    </row>
    <row r="25" spans="1:22" ht="20.25" hidden="1" customHeight="1" outlineLevel="1" x14ac:dyDescent="0.25">
      <c r="A25" s="12" t="s">
        <v>83</v>
      </c>
      <c r="B25" s="86">
        <v>97.164000000000001</v>
      </c>
      <c r="C25" s="87">
        <v>110.233</v>
      </c>
      <c r="D25" s="88">
        <f t="shared" si="0"/>
        <v>13.069000000000003</v>
      </c>
      <c r="E25" s="89">
        <f t="shared" si="1"/>
        <v>0.13450454900992148</v>
      </c>
      <c r="F25" s="87">
        <v>999.01499999999999</v>
      </c>
      <c r="G25" s="87">
        <v>1008.816</v>
      </c>
      <c r="H25" s="88">
        <f t="shared" si="2"/>
        <v>9.8010000000000446</v>
      </c>
      <c r="I25" s="89">
        <f t="shared" si="3"/>
        <v>9.810663503551087E-3</v>
      </c>
      <c r="J25" s="2"/>
      <c r="K25" s="5"/>
      <c r="L25" s="16"/>
      <c r="M25" s="5"/>
      <c r="N25" s="5"/>
      <c r="O25" s="5"/>
      <c r="P25" s="5"/>
      <c r="Q25" s="5"/>
      <c r="R25" s="5"/>
      <c r="S25" s="4"/>
      <c r="T25" s="5"/>
      <c r="U25" s="5"/>
      <c r="V25" s="5"/>
    </row>
    <row r="26" spans="1:22" ht="20.25" hidden="1" customHeight="1" outlineLevel="1" x14ac:dyDescent="0.25">
      <c r="A26" s="12" t="s">
        <v>86</v>
      </c>
      <c r="B26" s="86">
        <v>88.114000000000004</v>
      </c>
      <c r="C26" s="87">
        <v>97.945999999999998</v>
      </c>
      <c r="D26" s="88">
        <f t="shared" si="0"/>
        <v>9.8319999999999936</v>
      </c>
      <c r="E26" s="89">
        <f t="shared" si="1"/>
        <v>0.11158272238236822</v>
      </c>
      <c r="F26" s="87">
        <v>917.803</v>
      </c>
      <c r="G26" s="87">
        <v>887.48900000000003</v>
      </c>
      <c r="H26" s="88">
        <f t="shared" si="2"/>
        <v>-30.313999999999965</v>
      </c>
      <c r="I26" s="89">
        <f t="shared" si="3"/>
        <v>-3.3028874388076668E-2</v>
      </c>
      <c r="J26" s="2"/>
      <c r="K26" s="5"/>
      <c r="L26" s="16"/>
      <c r="M26" s="5"/>
      <c r="N26" s="5"/>
      <c r="O26" s="5"/>
      <c r="P26" s="5"/>
      <c r="Q26" s="5"/>
      <c r="R26" s="5"/>
      <c r="S26" s="4"/>
      <c r="T26" s="5"/>
      <c r="U26" s="5"/>
      <c r="V26" s="5"/>
    </row>
    <row r="27" spans="1:22" ht="20.25" hidden="1" customHeight="1" outlineLevel="1" x14ac:dyDescent="0.25">
      <c r="A27" s="12" t="s">
        <v>92</v>
      </c>
      <c r="B27" s="86">
        <v>62.817999999999998</v>
      </c>
      <c r="C27" s="87">
        <v>87.495000000000005</v>
      </c>
      <c r="D27" s="88">
        <f t="shared" si="0"/>
        <v>24.677000000000007</v>
      </c>
      <c r="E27" s="89">
        <f t="shared" si="1"/>
        <v>0.39283326435098243</v>
      </c>
      <c r="F27" s="87">
        <v>549.05200000000002</v>
      </c>
      <c r="G27" s="87">
        <v>821.87699999999995</v>
      </c>
      <c r="H27" s="88">
        <f t="shared" si="2"/>
        <v>272.82499999999993</v>
      </c>
      <c r="I27" s="89">
        <f t="shared" si="3"/>
        <v>0.49690193278596539</v>
      </c>
      <c r="J27" s="2"/>
      <c r="K27" s="5"/>
      <c r="L27" s="16"/>
      <c r="M27" s="5"/>
      <c r="N27" s="5"/>
      <c r="O27" s="5"/>
      <c r="P27" s="5"/>
      <c r="Q27" s="5"/>
      <c r="R27" s="5"/>
      <c r="S27" s="4"/>
      <c r="T27" s="5"/>
      <c r="U27" s="5"/>
      <c r="V27" s="5"/>
    </row>
    <row r="28" spans="1:22" ht="20.25" hidden="1" customHeight="1" outlineLevel="1" x14ac:dyDescent="0.25">
      <c r="A28" s="12" t="s">
        <v>89</v>
      </c>
      <c r="B28" s="86">
        <v>53.633000000000003</v>
      </c>
      <c r="C28" s="87">
        <v>65.317999999999998</v>
      </c>
      <c r="D28" s="88">
        <f t="shared" si="0"/>
        <v>11.684999999999995</v>
      </c>
      <c r="E28" s="89">
        <f t="shared" si="1"/>
        <v>0.21786959521190297</v>
      </c>
      <c r="F28" s="87">
        <v>615.4</v>
      </c>
      <c r="G28" s="87">
        <v>672.625</v>
      </c>
      <c r="H28" s="88">
        <f t="shared" si="2"/>
        <v>57.225000000000023</v>
      </c>
      <c r="I28" s="89">
        <f t="shared" si="3"/>
        <v>9.298830029249272E-2</v>
      </c>
      <c r="J28" s="2"/>
      <c r="K28" s="5"/>
      <c r="L28" s="16"/>
      <c r="M28" s="5"/>
      <c r="N28" s="5"/>
      <c r="O28" s="5"/>
      <c r="P28" s="5"/>
      <c r="Q28" s="5"/>
      <c r="R28" s="5"/>
      <c r="S28" s="4"/>
      <c r="T28" s="5"/>
      <c r="U28" s="5"/>
      <c r="V28" s="5"/>
    </row>
    <row r="29" spans="1:22" ht="20.25" hidden="1" customHeight="1" outlineLevel="1" x14ac:dyDescent="0.25">
      <c r="A29" s="12" t="s">
        <v>91</v>
      </c>
      <c r="B29" s="86">
        <v>60.145000000000003</v>
      </c>
      <c r="C29" s="87">
        <v>65.906000000000006</v>
      </c>
      <c r="D29" s="88">
        <f t="shared" si="0"/>
        <v>5.7610000000000028</v>
      </c>
      <c r="E29" s="89">
        <f t="shared" si="1"/>
        <v>9.5785185800981054E-2</v>
      </c>
      <c r="F29" s="87">
        <v>567.12199999999996</v>
      </c>
      <c r="G29" s="87">
        <v>618.995</v>
      </c>
      <c r="H29" s="88">
        <f t="shared" si="2"/>
        <v>51.873000000000047</v>
      </c>
      <c r="I29" s="89">
        <f t="shared" si="3"/>
        <v>9.146709173687495E-2</v>
      </c>
      <c r="J29" s="2"/>
      <c r="K29" s="5"/>
      <c r="L29" s="16"/>
      <c r="M29" s="5"/>
      <c r="N29" s="5"/>
      <c r="O29" s="5"/>
      <c r="P29" s="5"/>
      <c r="Q29" s="5"/>
      <c r="R29" s="5"/>
      <c r="S29" s="4"/>
      <c r="T29" s="5"/>
      <c r="U29" s="5"/>
      <c r="V29" s="5"/>
    </row>
    <row r="30" spans="1:22" ht="20.25" hidden="1" customHeight="1" outlineLevel="1" x14ac:dyDescent="0.25">
      <c r="A30" s="12" t="s">
        <v>90</v>
      </c>
      <c r="B30" s="86">
        <v>52.165999999999997</v>
      </c>
      <c r="C30" s="87">
        <v>58.317</v>
      </c>
      <c r="D30" s="88">
        <f t="shared" si="0"/>
        <v>6.1510000000000034</v>
      </c>
      <c r="E30" s="89">
        <f t="shared" si="1"/>
        <v>0.1179120499942492</v>
      </c>
      <c r="F30" s="87">
        <v>520.77200000000005</v>
      </c>
      <c r="G30" s="87">
        <v>549.22699999999998</v>
      </c>
      <c r="H30" s="88">
        <f t="shared" si="2"/>
        <v>28.454999999999927</v>
      </c>
      <c r="I30" s="89">
        <f t="shared" si="3"/>
        <v>5.4640034410452065E-2</v>
      </c>
      <c r="J30" s="2"/>
      <c r="K30" s="5"/>
      <c r="L30" s="16"/>
      <c r="M30" s="5"/>
      <c r="N30" s="5"/>
      <c r="O30" s="5"/>
      <c r="P30" s="5"/>
      <c r="Q30" s="5"/>
      <c r="R30" s="5"/>
      <c r="S30" s="4"/>
      <c r="T30" s="5"/>
      <c r="U30" s="5"/>
      <c r="V30" s="5"/>
    </row>
    <row r="31" spans="1:22" ht="20.25" hidden="1" customHeight="1" outlineLevel="1" x14ac:dyDescent="0.25">
      <c r="A31" s="12" t="s">
        <v>99</v>
      </c>
      <c r="B31" s="86">
        <v>48.930999999999997</v>
      </c>
      <c r="C31" s="87">
        <v>62.512999999999998</v>
      </c>
      <c r="D31" s="88">
        <f t="shared" si="0"/>
        <v>13.582000000000001</v>
      </c>
      <c r="E31" s="89">
        <f t="shared" si="1"/>
        <v>0.27757454374527391</v>
      </c>
      <c r="F31" s="87">
        <v>415.48099999999999</v>
      </c>
      <c r="G31" s="87">
        <v>518.67200000000003</v>
      </c>
      <c r="H31" s="88">
        <f t="shared" si="2"/>
        <v>103.19100000000003</v>
      </c>
      <c r="I31" s="89">
        <f t="shared" si="3"/>
        <v>0.24836514786476416</v>
      </c>
      <c r="J31" s="2"/>
      <c r="K31" s="5"/>
      <c r="L31" s="16"/>
      <c r="M31" s="5"/>
      <c r="N31" s="5"/>
      <c r="O31" s="5"/>
      <c r="P31" s="5"/>
      <c r="Q31" s="5"/>
      <c r="R31" s="5"/>
      <c r="S31" s="4"/>
      <c r="T31" s="5"/>
      <c r="U31" s="5"/>
      <c r="V31" s="5"/>
    </row>
    <row r="32" spans="1:22" ht="20.25" hidden="1" customHeight="1" outlineLevel="1" x14ac:dyDescent="0.25">
      <c r="A32" s="12" t="s">
        <v>98</v>
      </c>
      <c r="B32" s="86">
        <v>34.831000000000003</v>
      </c>
      <c r="C32" s="87">
        <v>52.22</v>
      </c>
      <c r="D32" s="88">
        <f t="shared" si="0"/>
        <v>17.388999999999996</v>
      </c>
      <c r="E32" s="89">
        <f t="shared" si="1"/>
        <v>0.49923918348597507</v>
      </c>
      <c r="F32" s="87">
        <v>478.18400000000003</v>
      </c>
      <c r="G32" s="87">
        <v>514.00699999999995</v>
      </c>
      <c r="H32" s="88">
        <f t="shared" si="2"/>
        <v>35.822999999999922</v>
      </c>
      <c r="I32" s="89">
        <f t="shared" si="3"/>
        <v>7.4914677195389023E-2</v>
      </c>
      <c r="J32" s="2"/>
      <c r="K32" s="5"/>
      <c r="L32" s="5"/>
      <c r="M32" s="5"/>
      <c r="N32" s="5"/>
      <c r="O32" s="5"/>
      <c r="P32" s="5"/>
      <c r="Q32" s="5"/>
      <c r="R32" s="5"/>
      <c r="S32" s="4"/>
      <c r="T32" s="5"/>
      <c r="U32" s="5"/>
      <c r="V32" s="5"/>
    </row>
    <row r="33" spans="1:22" ht="20.25" hidden="1" customHeight="1" outlineLevel="1" x14ac:dyDescent="0.25">
      <c r="A33" s="12" t="s">
        <v>94</v>
      </c>
      <c r="B33" s="86">
        <v>50.494999999999997</v>
      </c>
      <c r="C33" s="87">
        <v>53.423000000000002</v>
      </c>
      <c r="D33" s="88">
        <f t="shared" si="0"/>
        <v>2.9280000000000044</v>
      </c>
      <c r="E33" s="89">
        <f t="shared" si="1"/>
        <v>5.7985939201901315E-2</v>
      </c>
      <c r="F33" s="87">
        <v>499.81099999999998</v>
      </c>
      <c r="G33" s="87">
        <v>512.33900000000006</v>
      </c>
      <c r="H33" s="88">
        <f t="shared" si="2"/>
        <v>12.528000000000077</v>
      </c>
      <c r="I33" s="89">
        <f t="shared" si="3"/>
        <v>2.5065474749455419E-2</v>
      </c>
      <c r="J33" s="2"/>
      <c r="K33" s="5"/>
      <c r="L33" s="5"/>
      <c r="M33" s="5"/>
      <c r="N33" s="5"/>
      <c r="O33" s="5"/>
      <c r="P33" s="5"/>
      <c r="Q33" s="5"/>
      <c r="R33" s="5"/>
      <c r="S33" s="4"/>
      <c r="T33" s="5"/>
      <c r="U33" s="5"/>
      <c r="V33" s="5"/>
    </row>
    <row r="34" spans="1:22" ht="20.25" hidden="1" customHeight="1" outlineLevel="1" x14ac:dyDescent="0.25">
      <c r="A34" s="12" t="s">
        <v>93</v>
      </c>
      <c r="B34" s="86">
        <v>43.293999999999997</v>
      </c>
      <c r="C34" s="87">
        <v>46.32</v>
      </c>
      <c r="D34" s="88">
        <f t="shared" si="0"/>
        <v>3.0260000000000034</v>
      </c>
      <c r="E34" s="89">
        <f t="shared" si="1"/>
        <v>6.9894211669053519E-2</v>
      </c>
      <c r="F34" s="87">
        <v>481.41500000000002</v>
      </c>
      <c r="G34" s="87">
        <v>512.05100000000004</v>
      </c>
      <c r="H34" s="88">
        <f t="shared" si="2"/>
        <v>30.636000000000024</v>
      </c>
      <c r="I34" s="89">
        <f t="shared" si="3"/>
        <v>6.3637402241309537E-2</v>
      </c>
      <c r="J34" s="2"/>
      <c r="K34" s="5"/>
      <c r="L34" s="5"/>
      <c r="M34" s="5"/>
      <c r="N34" s="5"/>
      <c r="O34" s="5"/>
      <c r="P34" s="5"/>
      <c r="Q34" s="5"/>
      <c r="R34" s="5"/>
      <c r="S34" s="4"/>
      <c r="T34" s="5"/>
      <c r="U34" s="5"/>
      <c r="V34" s="5"/>
    </row>
    <row r="35" spans="1:22" ht="20.25" hidden="1" customHeight="1" outlineLevel="1" x14ac:dyDescent="0.25">
      <c r="A35" s="12" t="s">
        <v>96</v>
      </c>
      <c r="B35" s="86">
        <v>43.438000000000002</v>
      </c>
      <c r="C35" s="87">
        <v>53.103000000000002</v>
      </c>
      <c r="D35" s="88">
        <f t="shared" si="0"/>
        <v>9.6649999999999991</v>
      </c>
      <c r="E35" s="89">
        <f t="shared" si="1"/>
        <v>0.22250103595929827</v>
      </c>
      <c r="F35" s="87">
        <v>422.59199999999998</v>
      </c>
      <c r="G35" s="87">
        <v>496.14400000000001</v>
      </c>
      <c r="H35" s="88">
        <f t="shared" si="2"/>
        <v>73.552000000000021</v>
      </c>
      <c r="I35" s="89">
        <f t="shared" si="3"/>
        <v>0.17404967439042873</v>
      </c>
      <c r="J35" s="2"/>
      <c r="K35" s="5"/>
      <c r="L35" s="5"/>
      <c r="M35" s="5"/>
      <c r="N35" s="5"/>
      <c r="O35" s="5"/>
      <c r="P35" s="5"/>
      <c r="Q35" s="5"/>
      <c r="R35" s="5"/>
      <c r="S35" s="4"/>
      <c r="T35" s="5"/>
      <c r="U35" s="5"/>
      <c r="V35" s="5"/>
    </row>
    <row r="36" spans="1:22" ht="20.25" hidden="1" customHeight="1" outlineLevel="1" x14ac:dyDescent="0.25">
      <c r="A36" s="12" t="s">
        <v>95</v>
      </c>
      <c r="B36" s="86">
        <v>61.755000000000003</v>
      </c>
      <c r="C36" s="87">
        <v>38.698999999999998</v>
      </c>
      <c r="D36" s="88">
        <f t="shared" si="0"/>
        <v>-23.056000000000004</v>
      </c>
      <c r="E36" s="89">
        <f t="shared" si="1"/>
        <v>-0.3733462877499798</v>
      </c>
      <c r="F36" s="87">
        <v>543.12900000000002</v>
      </c>
      <c r="G36" s="87">
        <v>489.97300000000001</v>
      </c>
      <c r="H36" s="88">
        <f t="shared" si="2"/>
        <v>-53.156000000000006</v>
      </c>
      <c r="I36" s="89">
        <f t="shared" si="3"/>
        <v>-9.7869935135115216E-2</v>
      </c>
      <c r="J36" s="2"/>
      <c r="K36" s="5"/>
      <c r="L36" s="5"/>
      <c r="M36" s="5"/>
      <c r="N36" s="5"/>
      <c r="O36" s="5"/>
      <c r="P36" s="5"/>
      <c r="Q36" s="5"/>
      <c r="R36" s="5"/>
      <c r="S36" s="4"/>
      <c r="T36" s="5"/>
      <c r="U36" s="5"/>
      <c r="V36" s="5"/>
    </row>
    <row r="37" spans="1:22" ht="20.25" hidden="1" customHeight="1" outlineLevel="1" x14ac:dyDescent="0.25">
      <c r="A37" s="12" t="s">
        <v>97</v>
      </c>
      <c r="B37" s="86">
        <v>39.378</v>
      </c>
      <c r="C37" s="87">
        <v>50.613</v>
      </c>
      <c r="D37" s="88">
        <f t="shared" si="0"/>
        <v>11.234999999999999</v>
      </c>
      <c r="E37" s="89">
        <f t="shared" si="1"/>
        <v>0.28531159530702421</v>
      </c>
      <c r="F37" s="87">
        <v>422.19299999999998</v>
      </c>
      <c r="G37" s="87">
        <v>459.904</v>
      </c>
      <c r="H37" s="88">
        <f t="shared" si="2"/>
        <v>37.711000000000013</v>
      </c>
      <c r="I37" s="89">
        <f t="shared" si="3"/>
        <v>8.9321708318233606E-2</v>
      </c>
      <c r="J37" s="2"/>
      <c r="K37" s="5"/>
      <c r="L37" s="5"/>
      <c r="M37" s="5"/>
      <c r="N37" s="5"/>
      <c r="O37" s="5"/>
      <c r="P37" s="5"/>
      <c r="Q37" s="5"/>
      <c r="R37" s="5"/>
      <c r="S37" s="4"/>
      <c r="T37" s="5"/>
      <c r="U37" s="5"/>
      <c r="V37" s="5"/>
    </row>
    <row r="38" spans="1:22" ht="20.25" hidden="1" customHeight="1" outlineLevel="1" x14ac:dyDescent="0.25">
      <c r="A38" s="12" t="s">
        <v>101</v>
      </c>
      <c r="B38" s="86">
        <v>38.514000000000003</v>
      </c>
      <c r="C38" s="87">
        <v>57.420999999999999</v>
      </c>
      <c r="D38" s="88">
        <f t="shared" si="0"/>
        <v>18.906999999999996</v>
      </c>
      <c r="E38" s="89">
        <f t="shared" si="1"/>
        <v>0.49091239549254806</v>
      </c>
      <c r="F38" s="87">
        <v>324.64</v>
      </c>
      <c r="G38" s="87">
        <v>451.03399999999999</v>
      </c>
      <c r="H38" s="88">
        <f t="shared" si="2"/>
        <v>126.39400000000001</v>
      </c>
      <c r="I38" s="89">
        <f t="shared" si="3"/>
        <v>0.38933587974371608</v>
      </c>
      <c r="J38" s="2"/>
      <c r="K38" s="5"/>
      <c r="L38" s="5"/>
      <c r="M38" s="5"/>
      <c r="N38" s="5"/>
      <c r="O38" s="5"/>
      <c r="P38" s="5"/>
      <c r="Q38" s="5"/>
      <c r="R38" s="5"/>
      <c r="S38" s="4"/>
      <c r="T38" s="5"/>
      <c r="U38" s="5"/>
      <c r="V38" s="5"/>
    </row>
    <row r="39" spans="1:22" ht="20.25" hidden="1" customHeight="1" outlineLevel="1" x14ac:dyDescent="0.25">
      <c r="A39" s="12" t="s">
        <v>100</v>
      </c>
      <c r="B39" s="86">
        <v>31.474</v>
      </c>
      <c r="C39" s="87">
        <v>35.508000000000003</v>
      </c>
      <c r="D39" s="88">
        <f t="shared" si="0"/>
        <v>4.0340000000000025</v>
      </c>
      <c r="E39" s="89">
        <f t="shared" si="1"/>
        <v>0.12816928258244897</v>
      </c>
      <c r="F39" s="87">
        <v>373.55200000000002</v>
      </c>
      <c r="G39" s="87">
        <v>344.24</v>
      </c>
      <c r="H39" s="88">
        <f t="shared" si="2"/>
        <v>-29.312000000000012</v>
      </c>
      <c r="I39" s="89">
        <f t="shared" si="3"/>
        <v>-7.8468325694950103E-2</v>
      </c>
      <c r="J39" s="2"/>
      <c r="K39" s="5"/>
      <c r="L39" s="5"/>
      <c r="M39" s="5"/>
      <c r="N39" s="5"/>
      <c r="O39" s="5"/>
      <c r="P39" s="5"/>
      <c r="Q39" s="5"/>
      <c r="R39" s="5"/>
      <c r="S39" s="4"/>
      <c r="T39" s="5"/>
      <c r="U39" s="5"/>
      <c r="V39" s="5"/>
    </row>
    <row r="40" spans="1:22" ht="20.25" hidden="1" customHeight="1" outlineLevel="1" x14ac:dyDescent="0.25">
      <c r="A40" s="12" t="s">
        <v>102</v>
      </c>
      <c r="B40" s="86">
        <v>30.483000000000001</v>
      </c>
      <c r="C40" s="87">
        <v>37.076999999999998</v>
      </c>
      <c r="D40" s="88">
        <f t="shared" si="0"/>
        <v>6.5939999999999976</v>
      </c>
      <c r="E40" s="89">
        <f t="shared" si="1"/>
        <v>0.21631729160515678</v>
      </c>
      <c r="F40" s="87">
        <v>294.096</v>
      </c>
      <c r="G40" s="87">
        <v>337.464</v>
      </c>
      <c r="H40" s="88">
        <f t="shared" si="2"/>
        <v>43.367999999999995</v>
      </c>
      <c r="I40" s="89">
        <f t="shared" si="3"/>
        <v>0.14746205320711603</v>
      </c>
      <c r="J40" s="2"/>
      <c r="K40" s="5"/>
      <c r="L40" s="5"/>
      <c r="M40" s="5"/>
      <c r="N40" s="5"/>
      <c r="O40" s="5"/>
      <c r="P40" s="5"/>
      <c r="Q40" s="5"/>
      <c r="R40" s="5"/>
      <c r="S40" s="4"/>
      <c r="T40" s="5"/>
      <c r="U40" s="5"/>
      <c r="V40" s="5"/>
    </row>
    <row r="41" spans="1:22" ht="20.25" hidden="1" customHeight="1" outlineLevel="1" x14ac:dyDescent="0.25">
      <c r="A41" s="12" t="s">
        <v>105</v>
      </c>
      <c r="B41" s="86">
        <v>25.753</v>
      </c>
      <c r="C41" s="87">
        <v>27.535</v>
      </c>
      <c r="D41" s="88">
        <f t="shared" si="0"/>
        <v>1.782</v>
      </c>
      <c r="E41" s="89">
        <f t="shared" si="1"/>
        <v>6.9195821845998484E-2</v>
      </c>
      <c r="F41" s="87">
        <v>254.52500000000001</v>
      </c>
      <c r="G41" s="87">
        <v>269.791</v>
      </c>
      <c r="H41" s="88">
        <f t="shared" si="2"/>
        <v>15.265999999999991</v>
      </c>
      <c r="I41" s="89">
        <f t="shared" si="3"/>
        <v>5.9978391120715013E-2</v>
      </c>
      <c r="J41" s="2"/>
      <c r="K41" s="5"/>
      <c r="L41" s="5"/>
      <c r="M41" s="5"/>
      <c r="N41" s="5"/>
      <c r="O41" s="5"/>
      <c r="P41" s="5"/>
      <c r="Q41" s="5"/>
      <c r="R41" s="5"/>
      <c r="S41" s="4"/>
      <c r="T41" s="5"/>
      <c r="U41" s="5"/>
      <c r="V41" s="5"/>
    </row>
    <row r="42" spans="1:22" ht="20.25" hidden="1" customHeight="1" outlineLevel="1" x14ac:dyDescent="0.25">
      <c r="A42" s="12" t="s">
        <v>104</v>
      </c>
      <c r="B42" s="86">
        <v>26.942</v>
      </c>
      <c r="C42" s="87">
        <v>27.08</v>
      </c>
      <c r="D42" s="88">
        <f t="shared" si="0"/>
        <v>0.13799999999999812</v>
      </c>
      <c r="E42" s="89">
        <f t="shared" si="1"/>
        <v>5.1221141711825791E-3</v>
      </c>
      <c r="F42" s="87">
        <v>266.89400000000001</v>
      </c>
      <c r="G42" s="87">
        <v>258.83800000000002</v>
      </c>
      <c r="H42" s="88">
        <f t="shared" si="2"/>
        <v>-8.0559999999999832</v>
      </c>
      <c r="I42" s="89">
        <f t="shared" si="3"/>
        <v>-3.0184267911605334E-2</v>
      </c>
      <c r="J42" s="2"/>
      <c r="K42" s="5"/>
      <c r="L42" s="5"/>
      <c r="M42" s="5"/>
      <c r="N42" s="5"/>
      <c r="O42" s="5"/>
      <c r="P42" s="5"/>
      <c r="Q42" s="5"/>
      <c r="R42" s="5"/>
      <c r="S42" s="4"/>
      <c r="T42" s="5"/>
      <c r="U42" s="5"/>
      <c r="V42" s="5"/>
    </row>
    <row r="43" spans="1:22" ht="20.25" hidden="1" customHeight="1" outlineLevel="1" x14ac:dyDescent="0.25">
      <c r="A43" s="12" t="s">
        <v>103</v>
      </c>
      <c r="B43" s="86">
        <v>20.353000000000002</v>
      </c>
      <c r="C43" s="87">
        <v>22.222999999999999</v>
      </c>
      <c r="D43" s="88">
        <f t="shared" si="0"/>
        <v>1.8699999999999974</v>
      </c>
      <c r="E43" s="89">
        <f t="shared" si="1"/>
        <v>9.1878347172406949E-2</v>
      </c>
      <c r="F43" s="87">
        <v>278.69499999999999</v>
      </c>
      <c r="G43" s="87">
        <v>254.36</v>
      </c>
      <c r="H43" s="88">
        <f t="shared" si="2"/>
        <v>-24.33499999999998</v>
      </c>
      <c r="I43" s="89">
        <f t="shared" si="3"/>
        <v>-8.7317677030445351E-2</v>
      </c>
      <c r="J43" s="2"/>
      <c r="K43" s="5"/>
      <c r="L43" s="5"/>
      <c r="M43" s="5"/>
      <c r="N43" s="5"/>
      <c r="O43" s="5"/>
      <c r="P43" s="5"/>
      <c r="Q43" s="5"/>
      <c r="R43" s="5"/>
      <c r="S43" s="4"/>
      <c r="T43" s="5"/>
      <c r="U43" s="5"/>
      <c r="V43" s="5"/>
    </row>
    <row r="44" spans="1:22" ht="20.25" hidden="1" customHeight="1" outlineLevel="1" x14ac:dyDescent="0.25">
      <c r="A44" s="12" t="s">
        <v>106</v>
      </c>
      <c r="B44" s="86">
        <v>19.698</v>
      </c>
      <c r="C44" s="87">
        <v>23.605</v>
      </c>
      <c r="D44" s="88">
        <f t="shared" si="0"/>
        <v>3.907</v>
      </c>
      <c r="E44" s="89">
        <f t="shared" si="1"/>
        <v>0.19834500964564938</v>
      </c>
      <c r="F44" s="87">
        <v>232.72800000000001</v>
      </c>
      <c r="G44" s="87">
        <v>249.92099999999999</v>
      </c>
      <c r="H44" s="88">
        <f t="shared" si="2"/>
        <v>17.192999999999984</v>
      </c>
      <c r="I44" s="89">
        <f t="shared" si="3"/>
        <v>7.3875941012684354E-2</v>
      </c>
      <c r="J44" s="2"/>
      <c r="K44" s="5"/>
      <c r="L44" s="5"/>
      <c r="M44" s="5"/>
      <c r="N44" s="5"/>
      <c r="O44" s="5"/>
      <c r="P44" s="5"/>
      <c r="Q44" s="5"/>
      <c r="R44" s="5"/>
      <c r="S44" s="4"/>
      <c r="T44" s="5"/>
      <c r="U44" s="5"/>
      <c r="V44" s="5"/>
    </row>
    <row r="45" spans="1:22" ht="20.25" hidden="1" customHeight="1" outlineLevel="1" x14ac:dyDescent="0.25">
      <c r="A45" s="12" t="s">
        <v>107</v>
      </c>
      <c r="B45" s="86">
        <v>22.08</v>
      </c>
      <c r="C45" s="87">
        <v>24.635000000000002</v>
      </c>
      <c r="D45" s="88">
        <f t="shared" si="0"/>
        <v>2.5550000000000033</v>
      </c>
      <c r="E45" s="89">
        <f t="shared" si="1"/>
        <v>0.11571557971014501</v>
      </c>
      <c r="F45" s="87">
        <v>212.06399999999999</v>
      </c>
      <c r="G45" s="87">
        <v>240.53200000000001</v>
      </c>
      <c r="H45" s="88">
        <f t="shared" si="2"/>
        <v>28.468000000000018</v>
      </c>
      <c r="I45" s="89">
        <f t="shared" si="3"/>
        <v>0.13424249283235268</v>
      </c>
      <c r="J45" s="2"/>
      <c r="K45" s="5"/>
      <c r="L45" s="5"/>
      <c r="M45" s="5"/>
      <c r="N45" s="5"/>
      <c r="O45" s="5"/>
      <c r="P45" s="5"/>
      <c r="Q45" s="5"/>
      <c r="R45" s="5"/>
      <c r="S45" s="4"/>
      <c r="T45" s="5"/>
      <c r="U45" s="5"/>
      <c r="V45" s="5"/>
    </row>
    <row r="46" spans="1:22" ht="20.25" hidden="1" customHeight="1" outlineLevel="1" x14ac:dyDescent="0.25">
      <c r="A46" s="12" t="s">
        <v>108</v>
      </c>
      <c r="B46" s="86">
        <v>21.824999999999999</v>
      </c>
      <c r="C46" s="87">
        <v>24.103999999999999</v>
      </c>
      <c r="D46" s="88">
        <f t="shared" si="0"/>
        <v>2.2789999999999999</v>
      </c>
      <c r="E46" s="89">
        <f t="shared" si="1"/>
        <v>0.10442153493699879</v>
      </c>
      <c r="F46" s="87">
        <v>196.88900000000001</v>
      </c>
      <c r="G46" s="87">
        <v>236.953</v>
      </c>
      <c r="H46" s="88">
        <f t="shared" si="2"/>
        <v>40.063999999999993</v>
      </c>
      <c r="I46" s="89">
        <f t="shared" si="3"/>
        <v>0.2034852124801283</v>
      </c>
      <c r="J46" s="2"/>
      <c r="K46" s="5"/>
      <c r="L46" s="5"/>
      <c r="M46" s="5"/>
      <c r="N46" s="5"/>
      <c r="O46" s="5"/>
      <c r="P46" s="5"/>
      <c r="Q46" s="5"/>
      <c r="R46" s="5"/>
      <c r="S46" s="4"/>
      <c r="T46" s="5"/>
      <c r="U46" s="5"/>
      <c r="V46" s="5"/>
    </row>
    <row r="47" spans="1:22" ht="20.25" hidden="1" customHeight="1" outlineLevel="1" x14ac:dyDescent="0.25">
      <c r="A47" s="12" t="s">
        <v>109</v>
      </c>
      <c r="B47" s="86">
        <v>19.369</v>
      </c>
      <c r="C47" s="87">
        <v>25.904</v>
      </c>
      <c r="D47" s="88">
        <f t="shared" si="0"/>
        <v>6.5350000000000001</v>
      </c>
      <c r="E47" s="89">
        <f t="shared" si="1"/>
        <v>0.33739480613351236</v>
      </c>
      <c r="F47" s="87">
        <v>205.911</v>
      </c>
      <c r="G47" s="87">
        <v>226.05</v>
      </c>
      <c r="H47" s="88">
        <f t="shared" si="2"/>
        <v>20.13900000000001</v>
      </c>
      <c r="I47" s="89">
        <f t="shared" si="3"/>
        <v>9.7804391217565012E-2</v>
      </c>
      <c r="J47" s="2"/>
      <c r="K47" s="5"/>
      <c r="L47" s="5"/>
      <c r="M47" s="5"/>
      <c r="N47" s="5"/>
      <c r="O47" s="5"/>
      <c r="P47" s="5"/>
      <c r="Q47" s="5"/>
      <c r="R47" s="5"/>
      <c r="S47" s="4"/>
      <c r="T47" s="5"/>
      <c r="U47" s="5"/>
      <c r="V47" s="5"/>
    </row>
    <row r="48" spans="1:22" ht="20.25" hidden="1" customHeight="1" outlineLevel="1" x14ac:dyDescent="0.25">
      <c r="A48" s="12" t="s">
        <v>111</v>
      </c>
      <c r="B48" s="86">
        <v>14.026999999999999</v>
      </c>
      <c r="C48" s="87">
        <v>18.748000000000001</v>
      </c>
      <c r="D48" s="88">
        <f t="shared" si="0"/>
        <v>4.7210000000000019</v>
      </c>
      <c r="E48" s="89">
        <f t="shared" si="1"/>
        <v>0.33656519569401877</v>
      </c>
      <c r="F48" s="87">
        <v>182.84100000000001</v>
      </c>
      <c r="G48" s="87">
        <v>218.416</v>
      </c>
      <c r="H48" s="88">
        <f t="shared" si="2"/>
        <v>35.574999999999989</v>
      </c>
      <c r="I48" s="89">
        <f t="shared" si="3"/>
        <v>0.1945679579525379</v>
      </c>
      <c r="J48" s="2"/>
      <c r="K48" s="5"/>
      <c r="L48" s="5"/>
      <c r="M48" s="5"/>
      <c r="N48" s="5"/>
      <c r="O48" s="5"/>
      <c r="P48" s="5"/>
      <c r="Q48" s="5"/>
      <c r="R48" s="5"/>
      <c r="S48" s="4"/>
      <c r="T48" s="5"/>
      <c r="U48" s="5"/>
      <c r="V48" s="5"/>
    </row>
    <row r="49" spans="1:22" ht="20.25" hidden="1" customHeight="1" outlineLevel="1" x14ac:dyDescent="0.25">
      <c r="A49" s="12" t="s">
        <v>110</v>
      </c>
      <c r="B49" s="86">
        <v>19.648</v>
      </c>
      <c r="C49" s="87">
        <v>20.852</v>
      </c>
      <c r="D49" s="88">
        <f t="shared" si="0"/>
        <v>1.2040000000000006</v>
      </c>
      <c r="E49" s="89">
        <f t="shared" si="1"/>
        <v>6.127850162866455E-2</v>
      </c>
      <c r="F49" s="87">
        <v>207.577</v>
      </c>
      <c r="G49" s="87">
        <v>197.304</v>
      </c>
      <c r="H49" s="88">
        <f t="shared" si="2"/>
        <v>-10.272999999999996</v>
      </c>
      <c r="I49" s="89">
        <f t="shared" si="3"/>
        <v>-4.9490068745573934E-2</v>
      </c>
      <c r="J49" s="2"/>
      <c r="K49" s="5"/>
      <c r="L49" s="5"/>
      <c r="M49" s="5"/>
      <c r="N49" s="5"/>
      <c r="O49" s="5"/>
      <c r="P49" s="5"/>
      <c r="Q49" s="5"/>
      <c r="R49" s="5"/>
      <c r="S49" s="4"/>
      <c r="T49" s="5"/>
      <c r="U49" s="5"/>
      <c r="V49" s="5"/>
    </row>
    <row r="50" spans="1:22" ht="20.25" hidden="1" customHeight="1" outlineLevel="1" x14ac:dyDescent="0.25">
      <c r="A50" s="12" t="s">
        <v>112</v>
      </c>
      <c r="B50" s="86">
        <v>17.312000000000001</v>
      </c>
      <c r="C50" s="87">
        <v>18.574999999999999</v>
      </c>
      <c r="D50" s="88">
        <f t="shared" si="0"/>
        <v>1.2629999999999981</v>
      </c>
      <c r="E50" s="89">
        <f t="shared" si="1"/>
        <v>7.2955175600739164E-2</v>
      </c>
      <c r="F50" s="87">
        <v>167.56800000000001</v>
      </c>
      <c r="G50" s="87">
        <v>158.42400000000001</v>
      </c>
      <c r="H50" s="88">
        <f t="shared" si="2"/>
        <v>-9.1440000000000055</v>
      </c>
      <c r="I50" s="89">
        <f t="shared" si="3"/>
        <v>-5.4568891435118894E-2</v>
      </c>
      <c r="J50" s="2"/>
      <c r="K50" s="5"/>
      <c r="L50" s="5"/>
      <c r="M50" s="5"/>
      <c r="N50" s="5"/>
      <c r="O50" s="5"/>
      <c r="P50" s="5"/>
      <c r="Q50" s="5"/>
      <c r="R50" s="5"/>
      <c r="S50" s="4"/>
      <c r="T50" s="5"/>
      <c r="U50" s="5"/>
      <c r="V50" s="5"/>
    </row>
    <row r="51" spans="1:22" ht="20.25" hidden="1" customHeight="1" outlineLevel="1" x14ac:dyDescent="0.25">
      <c r="A51" s="12" t="s">
        <v>113</v>
      </c>
      <c r="B51" s="86">
        <v>14.795999999999999</v>
      </c>
      <c r="C51" s="87">
        <v>16.373999999999999</v>
      </c>
      <c r="D51" s="88">
        <f t="shared" si="0"/>
        <v>1.5779999999999994</v>
      </c>
      <c r="E51" s="89">
        <f t="shared" si="1"/>
        <v>0.10665044606650453</v>
      </c>
      <c r="F51" s="87">
        <v>150.49299999999999</v>
      </c>
      <c r="G51" s="87">
        <v>144.69300000000001</v>
      </c>
      <c r="H51" s="88">
        <f t="shared" si="2"/>
        <v>-5.7999999999999829</v>
      </c>
      <c r="I51" s="89">
        <f t="shared" si="3"/>
        <v>-3.8539998538137832E-2</v>
      </c>
      <c r="J51" s="2"/>
      <c r="K51" s="5"/>
      <c r="L51" s="5"/>
      <c r="M51" s="5"/>
      <c r="N51" s="5"/>
      <c r="O51" s="5"/>
      <c r="P51" s="5"/>
      <c r="Q51" s="5"/>
      <c r="R51" s="5"/>
      <c r="S51" s="4"/>
      <c r="T51" s="5"/>
      <c r="U51" s="5"/>
      <c r="V51" s="5"/>
    </row>
    <row r="52" spans="1:22" ht="20.25" hidden="1" customHeight="1" outlineLevel="1" x14ac:dyDescent="0.25">
      <c r="A52" s="12" t="s">
        <v>120</v>
      </c>
      <c r="B52" s="86">
        <v>10.396000000000001</v>
      </c>
      <c r="C52" s="87">
        <v>12.279</v>
      </c>
      <c r="D52" s="88">
        <f t="shared" si="0"/>
        <v>1.8829999999999991</v>
      </c>
      <c r="E52" s="89">
        <f t="shared" si="1"/>
        <v>0.18112735667564439</v>
      </c>
      <c r="F52" s="87">
        <v>98.664000000000001</v>
      </c>
      <c r="G52" s="87">
        <v>123.926</v>
      </c>
      <c r="H52" s="88">
        <f t="shared" si="2"/>
        <v>25.262</v>
      </c>
      <c r="I52" s="89">
        <f t="shared" si="3"/>
        <v>0.25604070380280541</v>
      </c>
      <c r="J52" s="2"/>
      <c r="K52" s="5"/>
      <c r="L52" s="5"/>
      <c r="M52" s="5"/>
      <c r="N52" s="5"/>
      <c r="O52" s="5"/>
      <c r="P52" s="5"/>
      <c r="Q52" s="5"/>
      <c r="R52" s="5"/>
      <c r="S52" s="4"/>
      <c r="T52" s="5"/>
      <c r="U52" s="5"/>
      <c r="V52" s="5"/>
    </row>
    <row r="53" spans="1:22" ht="20.25" hidden="1" customHeight="1" outlineLevel="1" x14ac:dyDescent="0.25">
      <c r="A53" s="12" t="s">
        <v>115</v>
      </c>
      <c r="B53" s="86">
        <v>12.090999999999999</v>
      </c>
      <c r="C53" s="87">
        <v>12.551</v>
      </c>
      <c r="D53" s="88">
        <f t="shared" si="0"/>
        <v>0.46000000000000085</v>
      </c>
      <c r="E53" s="89">
        <f t="shared" si="1"/>
        <v>3.8044826730626147E-2</v>
      </c>
      <c r="F53" s="87">
        <v>136.262</v>
      </c>
      <c r="G53" s="87">
        <v>120.22499999999999</v>
      </c>
      <c r="H53" s="88">
        <f t="shared" si="2"/>
        <v>-16.037000000000006</v>
      </c>
      <c r="I53" s="89">
        <f t="shared" si="3"/>
        <v>-0.11769238672557281</v>
      </c>
      <c r="J53" s="2"/>
      <c r="K53" s="5"/>
      <c r="L53" s="5"/>
      <c r="M53" s="5"/>
      <c r="N53" s="5"/>
      <c r="O53" s="5"/>
      <c r="P53" s="5"/>
      <c r="Q53" s="5"/>
      <c r="R53" s="5"/>
      <c r="S53" s="4"/>
      <c r="T53" s="5"/>
      <c r="U53" s="5"/>
      <c r="V53" s="5"/>
    </row>
    <row r="54" spans="1:22" ht="20.25" hidden="1" customHeight="1" outlineLevel="1" x14ac:dyDescent="0.25">
      <c r="A54" s="12" t="s">
        <v>114</v>
      </c>
      <c r="B54" s="86">
        <v>9.4939999999999998</v>
      </c>
      <c r="C54" s="87">
        <v>12.297000000000001</v>
      </c>
      <c r="D54" s="88">
        <f t="shared" si="0"/>
        <v>2.8030000000000008</v>
      </c>
      <c r="E54" s="89">
        <f t="shared" si="1"/>
        <v>0.29523909837792295</v>
      </c>
      <c r="F54" s="87">
        <v>107.88</v>
      </c>
      <c r="G54" s="87">
        <v>117.369</v>
      </c>
      <c r="H54" s="88">
        <f t="shared" si="2"/>
        <v>9.4890000000000043</v>
      </c>
      <c r="I54" s="89">
        <f t="shared" si="3"/>
        <v>8.7958843159065658E-2</v>
      </c>
      <c r="J54" s="2"/>
      <c r="K54" s="5"/>
      <c r="L54" s="5"/>
      <c r="M54" s="5"/>
      <c r="N54" s="5"/>
      <c r="O54" s="5"/>
      <c r="P54" s="5"/>
      <c r="Q54" s="5"/>
      <c r="R54" s="5"/>
      <c r="S54" s="4"/>
      <c r="T54" s="5"/>
      <c r="U54" s="5"/>
      <c r="V54" s="5"/>
    </row>
    <row r="55" spans="1:22" ht="20.25" hidden="1" customHeight="1" outlineLevel="1" x14ac:dyDescent="0.25">
      <c r="A55" s="12" t="s">
        <v>117</v>
      </c>
      <c r="B55" s="86">
        <v>10.026</v>
      </c>
      <c r="C55" s="87">
        <v>11.276</v>
      </c>
      <c r="D55" s="88">
        <f t="shared" si="0"/>
        <v>1.25</v>
      </c>
      <c r="E55" s="89">
        <f t="shared" si="1"/>
        <v>0.12467584280869737</v>
      </c>
      <c r="F55" s="87">
        <v>94.534000000000006</v>
      </c>
      <c r="G55" s="87">
        <v>115.306</v>
      </c>
      <c r="H55" s="88">
        <f t="shared" si="2"/>
        <v>20.771999999999991</v>
      </c>
      <c r="I55" s="89">
        <f t="shared" si="3"/>
        <v>0.21973046734508217</v>
      </c>
      <c r="J55" s="2"/>
      <c r="K55" s="5"/>
      <c r="L55" s="5"/>
      <c r="M55" s="5"/>
      <c r="N55" s="5"/>
      <c r="O55" s="5"/>
      <c r="P55" s="5"/>
      <c r="Q55" s="5"/>
      <c r="R55" s="5"/>
      <c r="S55" s="4"/>
      <c r="T55" s="5"/>
      <c r="U55" s="5"/>
      <c r="V55" s="5"/>
    </row>
    <row r="56" spans="1:22" ht="20.25" hidden="1" customHeight="1" outlineLevel="1" x14ac:dyDescent="0.25">
      <c r="A56" s="12" t="s">
        <v>116</v>
      </c>
      <c r="B56" s="86">
        <v>9.0950000000000006</v>
      </c>
      <c r="C56" s="87">
        <v>10.722</v>
      </c>
      <c r="D56" s="88">
        <f t="shared" si="0"/>
        <v>1.6269999999999989</v>
      </c>
      <c r="E56" s="89">
        <f t="shared" si="1"/>
        <v>0.17888949972512358</v>
      </c>
      <c r="F56" s="87">
        <v>102.048</v>
      </c>
      <c r="G56" s="87">
        <v>110.86199999999999</v>
      </c>
      <c r="H56" s="88">
        <f t="shared" si="2"/>
        <v>8.813999999999993</v>
      </c>
      <c r="I56" s="89">
        <f t="shared" si="3"/>
        <v>8.6371119473189095E-2</v>
      </c>
      <c r="J56" s="2"/>
      <c r="K56" s="5"/>
      <c r="L56" s="5"/>
      <c r="M56" s="5"/>
      <c r="N56" s="5"/>
      <c r="O56" s="5"/>
      <c r="P56" s="5"/>
      <c r="Q56" s="5"/>
      <c r="R56" s="5"/>
      <c r="S56" s="4"/>
      <c r="T56" s="5"/>
      <c r="U56" s="5"/>
      <c r="V56" s="5"/>
    </row>
    <row r="57" spans="1:22" ht="20.25" hidden="1" customHeight="1" outlineLevel="1" x14ac:dyDescent="0.25">
      <c r="A57" s="12" t="s">
        <v>118</v>
      </c>
      <c r="B57" s="86">
        <v>6.05</v>
      </c>
      <c r="C57" s="87">
        <v>6.601</v>
      </c>
      <c r="D57" s="88">
        <f t="shared" si="0"/>
        <v>0.55100000000000016</v>
      </c>
      <c r="E57" s="89">
        <f t="shared" si="1"/>
        <v>9.1074380165289348E-2</v>
      </c>
      <c r="F57" s="87">
        <v>72.293000000000006</v>
      </c>
      <c r="G57" s="87">
        <v>68.262</v>
      </c>
      <c r="H57" s="88">
        <f t="shared" si="2"/>
        <v>-4.0310000000000059</v>
      </c>
      <c r="I57" s="89">
        <f t="shared" si="3"/>
        <v>-5.5759202135753139E-2</v>
      </c>
      <c r="J57" s="2"/>
      <c r="K57" s="5"/>
      <c r="L57" s="5"/>
      <c r="M57" s="5"/>
      <c r="N57" s="5"/>
      <c r="O57" s="5"/>
      <c r="P57" s="5"/>
      <c r="Q57" s="5"/>
      <c r="R57" s="5"/>
      <c r="S57" s="4"/>
      <c r="T57" s="5"/>
      <c r="U57" s="5"/>
      <c r="V57" s="5"/>
    </row>
    <row r="58" spans="1:22" ht="20.25" hidden="1" customHeight="1" outlineLevel="1" x14ac:dyDescent="0.25">
      <c r="A58" s="12" t="s">
        <v>119</v>
      </c>
      <c r="B58" s="86">
        <v>6.6529999999999996</v>
      </c>
      <c r="C58" s="87">
        <v>4.7720000000000002</v>
      </c>
      <c r="D58" s="88">
        <f t="shared" si="0"/>
        <v>-1.8809999999999993</v>
      </c>
      <c r="E58" s="89">
        <f t="shared" si="1"/>
        <v>-0.28272959567112577</v>
      </c>
      <c r="F58" s="87">
        <v>65.206999999999994</v>
      </c>
      <c r="G58" s="87">
        <v>47.353999999999999</v>
      </c>
      <c r="H58" s="88">
        <f t="shared" ref="H58:H70" si="4">G58-F58</f>
        <v>-17.852999999999994</v>
      </c>
      <c r="I58" s="89">
        <f t="shared" ref="I58:I70" si="5">G58/F58-1</f>
        <v>-0.27378962381339422</v>
      </c>
      <c r="J58" s="2"/>
      <c r="K58" s="5"/>
      <c r="L58" s="5"/>
      <c r="M58" s="5"/>
      <c r="N58" s="5"/>
      <c r="O58" s="5"/>
      <c r="P58" s="5"/>
      <c r="Q58" s="5"/>
      <c r="R58" s="5"/>
      <c r="S58" s="4"/>
      <c r="T58" s="5"/>
      <c r="U58" s="5"/>
      <c r="V58" s="5"/>
    </row>
    <row r="59" spans="1:22" ht="20.25" hidden="1" customHeight="1" outlineLevel="1" x14ac:dyDescent="0.25">
      <c r="A59" s="12" t="s">
        <v>121</v>
      </c>
      <c r="B59" s="86">
        <v>5.8650000000000002</v>
      </c>
      <c r="C59" s="87">
        <v>4.9169999999999998</v>
      </c>
      <c r="D59" s="88">
        <f t="shared" si="0"/>
        <v>-0.9480000000000004</v>
      </c>
      <c r="E59" s="89">
        <f t="shared" si="1"/>
        <v>-0.16163682864450135</v>
      </c>
      <c r="F59" s="87">
        <v>60.164999999999999</v>
      </c>
      <c r="G59" s="87">
        <v>45.963999999999999</v>
      </c>
      <c r="H59" s="88">
        <f t="shared" si="4"/>
        <v>-14.201000000000001</v>
      </c>
      <c r="I59" s="89">
        <f t="shared" si="5"/>
        <v>-0.2360342391756004</v>
      </c>
      <c r="J59" s="2"/>
      <c r="K59" s="5"/>
      <c r="L59" s="5"/>
      <c r="M59" s="5"/>
      <c r="N59" s="5"/>
      <c r="O59" s="5"/>
      <c r="P59" s="5"/>
      <c r="Q59" s="5"/>
      <c r="R59" s="5"/>
      <c r="S59" s="4"/>
      <c r="T59" s="5"/>
      <c r="U59" s="5"/>
      <c r="V59" s="5"/>
    </row>
    <row r="60" spans="1:22" ht="20.25" hidden="1" customHeight="1" outlineLevel="1" x14ac:dyDescent="0.25">
      <c r="A60" s="12" t="s">
        <v>122</v>
      </c>
      <c r="B60" s="86">
        <v>4.0389999999999997</v>
      </c>
      <c r="C60" s="87">
        <v>4.6710000000000003</v>
      </c>
      <c r="D60" s="88">
        <f t="shared" si="0"/>
        <v>0.63200000000000056</v>
      </c>
      <c r="E60" s="89">
        <f t="shared" si="1"/>
        <v>0.15647437484525883</v>
      </c>
      <c r="F60" s="87">
        <v>44.026000000000003</v>
      </c>
      <c r="G60" s="87">
        <v>43.67</v>
      </c>
      <c r="H60" s="88">
        <f t="shared" si="4"/>
        <v>-0.35600000000000165</v>
      </c>
      <c r="I60" s="89">
        <f t="shared" si="5"/>
        <v>-8.0861309226366584E-3</v>
      </c>
      <c r="J60" s="2"/>
      <c r="K60" s="5"/>
      <c r="L60" s="5"/>
      <c r="M60" s="5"/>
      <c r="N60" s="5"/>
      <c r="O60" s="5"/>
      <c r="P60" s="5"/>
      <c r="Q60" s="5"/>
      <c r="R60" s="5"/>
      <c r="S60" s="4"/>
      <c r="T60" s="5"/>
      <c r="U60" s="5"/>
      <c r="V60" s="5"/>
    </row>
    <row r="61" spans="1:22" ht="20.25" hidden="1" customHeight="1" outlineLevel="1" x14ac:dyDescent="0.25">
      <c r="A61" s="12" t="s">
        <v>125</v>
      </c>
      <c r="B61" s="86">
        <v>2.2050000000000001</v>
      </c>
      <c r="C61" s="87">
        <v>3.7309999999999999</v>
      </c>
      <c r="D61" s="88">
        <f t="shared" si="0"/>
        <v>1.5259999999999998</v>
      </c>
      <c r="E61" s="89">
        <f t="shared" si="1"/>
        <v>0.69206349206349205</v>
      </c>
      <c r="F61" s="87">
        <v>8.0269999999999992</v>
      </c>
      <c r="G61" s="87">
        <v>28.792999999999999</v>
      </c>
      <c r="H61" s="88">
        <f t="shared" si="4"/>
        <v>20.765999999999998</v>
      </c>
      <c r="I61" s="89">
        <f t="shared" si="5"/>
        <v>2.5870188115111503</v>
      </c>
      <c r="J61" s="2"/>
      <c r="K61" s="5"/>
      <c r="L61" s="5"/>
      <c r="M61" s="5"/>
      <c r="N61" s="5"/>
      <c r="O61" s="5"/>
      <c r="P61" s="5"/>
      <c r="Q61" s="5"/>
      <c r="R61" s="5"/>
      <c r="S61" s="4"/>
      <c r="T61" s="5"/>
      <c r="U61" s="5"/>
      <c r="V61" s="5"/>
    </row>
    <row r="62" spans="1:22" ht="20.25" hidden="1" customHeight="1" outlineLevel="1" x14ac:dyDescent="0.25">
      <c r="A62" s="12" t="s">
        <v>123</v>
      </c>
      <c r="B62" s="86">
        <v>1.4550000000000001</v>
      </c>
      <c r="C62" s="87">
        <v>2.0739999999999998</v>
      </c>
      <c r="D62" s="88">
        <f t="shared" si="0"/>
        <v>0.61899999999999977</v>
      </c>
      <c r="E62" s="89">
        <f t="shared" si="1"/>
        <v>0.42542955326460463</v>
      </c>
      <c r="F62" s="87">
        <v>21.65</v>
      </c>
      <c r="G62" s="87">
        <v>19.687999999999999</v>
      </c>
      <c r="H62" s="88">
        <f t="shared" si="4"/>
        <v>-1.9619999999999997</v>
      </c>
      <c r="I62" s="89">
        <f t="shared" si="5"/>
        <v>-9.0623556581986175E-2</v>
      </c>
      <c r="J62" s="2"/>
      <c r="K62" s="5"/>
      <c r="L62" s="5"/>
      <c r="M62" s="5"/>
      <c r="N62" s="5"/>
      <c r="O62" s="5"/>
      <c r="P62" s="5"/>
      <c r="Q62" s="5"/>
      <c r="R62" s="5"/>
      <c r="S62" s="4"/>
      <c r="T62" s="5"/>
      <c r="U62" s="5"/>
      <c r="V62" s="5"/>
    </row>
    <row r="63" spans="1:22" ht="20.25" hidden="1" customHeight="1" outlineLevel="1" x14ac:dyDescent="0.25">
      <c r="A63" s="12" t="s">
        <v>124</v>
      </c>
      <c r="B63" s="86">
        <v>1.3029999999999999</v>
      </c>
      <c r="C63" s="87">
        <v>1.6759999999999999</v>
      </c>
      <c r="D63" s="88">
        <f t="shared" si="0"/>
        <v>0.373</v>
      </c>
      <c r="E63" s="89">
        <f t="shared" si="1"/>
        <v>0.28626247122026105</v>
      </c>
      <c r="F63" s="87">
        <v>16.177</v>
      </c>
      <c r="G63" s="87">
        <v>18.280999999999999</v>
      </c>
      <c r="H63" s="88">
        <f t="shared" si="4"/>
        <v>2.1039999999999992</v>
      </c>
      <c r="I63" s="89">
        <f t="shared" si="5"/>
        <v>0.13006119799715643</v>
      </c>
      <c r="J63" s="2"/>
      <c r="K63" s="5"/>
      <c r="L63" s="5"/>
      <c r="M63" s="5"/>
      <c r="N63" s="5"/>
      <c r="O63" s="5"/>
      <c r="P63" s="5"/>
      <c r="Q63" s="5"/>
      <c r="R63" s="5"/>
      <c r="S63" s="4"/>
      <c r="T63" s="5"/>
      <c r="U63" s="5"/>
      <c r="V63" s="5"/>
    </row>
    <row r="64" spans="1:22" ht="20.25" hidden="1" customHeight="1" outlineLevel="1" x14ac:dyDescent="0.25">
      <c r="A64" s="12" t="s">
        <v>126</v>
      </c>
      <c r="B64" s="86">
        <v>0.75700000000000001</v>
      </c>
      <c r="C64" s="87">
        <v>1.306</v>
      </c>
      <c r="D64" s="88">
        <f t="shared" si="0"/>
        <v>0.54900000000000004</v>
      </c>
      <c r="E64" s="89">
        <f t="shared" si="1"/>
        <v>0.72523117569352724</v>
      </c>
      <c r="F64" s="87">
        <v>9.8190000000000008</v>
      </c>
      <c r="G64" s="87">
        <v>13.141</v>
      </c>
      <c r="H64" s="88">
        <f t="shared" si="4"/>
        <v>3.3219999999999992</v>
      </c>
      <c r="I64" s="89">
        <f t="shared" si="5"/>
        <v>0.33832365821366728</v>
      </c>
      <c r="J64" s="2"/>
      <c r="K64" s="5"/>
      <c r="L64" s="5"/>
      <c r="M64" s="5"/>
      <c r="N64" s="5"/>
      <c r="O64" s="5"/>
      <c r="P64" s="5"/>
      <c r="Q64" s="5"/>
      <c r="R64" s="5"/>
      <c r="S64" s="4"/>
      <c r="T64" s="5"/>
      <c r="U64" s="5"/>
      <c r="V64" s="5"/>
    </row>
    <row r="65" spans="1:22" ht="20.25" hidden="1" customHeight="1" outlineLevel="1" x14ac:dyDescent="0.25">
      <c r="A65" s="12" t="s">
        <v>127</v>
      </c>
      <c r="B65" s="86">
        <v>0.76300000000000001</v>
      </c>
      <c r="C65" s="87">
        <v>0.67400000000000004</v>
      </c>
      <c r="D65" s="88">
        <f t="shared" si="0"/>
        <v>-8.8999999999999968E-2</v>
      </c>
      <c r="E65" s="89">
        <f t="shared" si="1"/>
        <v>-0.11664482306684132</v>
      </c>
      <c r="F65" s="87">
        <v>8.1020000000000003</v>
      </c>
      <c r="G65" s="87">
        <v>7.6849999999999996</v>
      </c>
      <c r="H65" s="88">
        <f t="shared" si="4"/>
        <v>-0.4170000000000007</v>
      </c>
      <c r="I65" s="89">
        <f t="shared" si="5"/>
        <v>-5.1468773142434032E-2</v>
      </c>
      <c r="J65" s="2"/>
      <c r="K65" s="5"/>
      <c r="L65" s="5"/>
      <c r="M65" s="5"/>
      <c r="N65" s="5"/>
      <c r="O65" s="5"/>
      <c r="P65" s="5"/>
      <c r="Q65" s="5"/>
      <c r="R65" s="5"/>
      <c r="S65" s="4"/>
      <c r="T65" s="5"/>
      <c r="U65" s="5"/>
      <c r="V65" s="5"/>
    </row>
    <row r="66" spans="1:22" ht="20.25" hidden="1" customHeight="1" outlineLevel="1" x14ac:dyDescent="0.25">
      <c r="A66" s="12" t="s">
        <v>129</v>
      </c>
      <c r="B66" s="86">
        <v>0.154</v>
      </c>
      <c r="C66" s="87">
        <v>0.53100000000000003</v>
      </c>
      <c r="D66" s="88">
        <f t="shared" ref="D66:D70" si="6">C66-B66</f>
        <v>0.377</v>
      </c>
      <c r="E66" s="89">
        <f t="shared" ref="E66:E70" si="7">C66/B66-1</f>
        <v>2.4480519480519485</v>
      </c>
      <c r="F66" s="87">
        <v>5.5430000000000001</v>
      </c>
      <c r="G66" s="87">
        <v>6.1070000000000002</v>
      </c>
      <c r="H66" s="88">
        <f t="shared" si="4"/>
        <v>0.56400000000000006</v>
      </c>
      <c r="I66" s="89">
        <f t="shared" si="5"/>
        <v>0.10174995489806959</v>
      </c>
      <c r="J66" s="2"/>
      <c r="K66" s="5"/>
      <c r="L66" s="5"/>
      <c r="M66" s="5"/>
      <c r="N66" s="5"/>
      <c r="O66" s="5"/>
      <c r="P66" s="5"/>
      <c r="Q66" s="5"/>
      <c r="R66" s="5"/>
      <c r="S66" s="4"/>
      <c r="T66" s="5"/>
      <c r="U66" s="5"/>
      <c r="V66" s="5"/>
    </row>
    <row r="67" spans="1:22" ht="20.25" hidden="1" customHeight="1" outlineLevel="1" x14ac:dyDescent="0.25">
      <c r="A67" s="12" t="s">
        <v>128</v>
      </c>
      <c r="B67" s="86">
        <v>0.20899999999999999</v>
      </c>
      <c r="C67" s="87">
        <v>0.28100000000000003</v>
      </c>
      <c r="D67" s="88">
        <f t="shared" si="6"/>
        <v>7.2000000000000036E-2</v>
      </c>
      <c r="E67" s="89">
        <f t="shared" si="7"/>
        <v>0.34449760765550264</v>
      </c>
      <c r="F67" s="87">
        <v>3.1429999999999998</v>
      </c>
      <c r="G67" s="87">
        <v>2.149</v>
      </c>
      <c r="H67" s="88">
        <f t="shared" si="4"/>
        <v>-0.99399999999999977</v>
      </c>
      <c r="I67" s="89">
        <f t="shared" si="5"/>
        <v>-0.3162583518930957</v>
      </c>
      <c r="J67" s="2"/>
      <c r="K67" s="5"/>
      <c r="L67" s="5"/>
      <c r="M67" s="5"/>
      <c r="N67" s="5"/>
      <c r="O67" s="5"/>
      <c r="P67" s="5"/>
      <c r="Q67" s="5"/>
      <c r="R67" s="5"/>
      <c r="S67" s="4"/>
      <c r="T67" s="5"/>
      <c r="U67" s="5"/>
      <c r="V67" s="5"/>
    </row>
    <row r="68" spans="1:22" ht="20.25" hidden="1" customHeight="1" outlineLevel="1" x14ac:dyDescent="0.25">
      <c r="A68" s="12" t="s">
        <v>131</v>
      </c>
      <c r="B68" s="86">
        <v>0.19500000000000001</v>
      </c>
      <c r="C68" s="87">
        <v>0.16700000000000001</v>
      </c>
      <c r="D68" s="88">
        <f t="shared" si="6"/>
        <v>-2.7999999999999997E-2</v>
      </c>
      <c r="E68" s="89">
        <f t="shared" si="7"/>
        <v>-0.14358974358974352</v>
      </c>
      <c r="F68" s="87">
        <v>1.3160000000000001</v>
      </c>
      <c r="G68" s="87">
        <v>1.385</v>
      </c>
      <c r="H68" s="88">
        <f t="shared" si="4"/>
        <v>6.899999999999995E-2</v>
      </c>
      <c r="I68" s="89">
        <f t="shared" si="5"/>
        <v>5.2431610942249129E-2</v>
      </c>
      <c r="J68" s="2"/>
      <c r="K68" s="5"/>
      <c r="L68" s="5"/>
      <c r="M68" s="5"/>
      <c r="N68" s="5"/>
      <c r="O68" s="5"/>
      <c r="P68" s="5"/>
      <c r="Q68" s="5"/>
      <c r="R68" s="5"/>
      <c r="S68" s="4"/>
      <c r="T68" s="5"/>
      <c r="U68" s="5"/>
      <c r="V68" s="5"/>
    </row>
    <row r="69" spans="1:22" ht="20.25" hidden="1" customHeight="1" outlineLevel="1" x14ac:dyDescent="0.25">
      <c r="A69" s="12" t="s">
        <v>130</v>
      </c>
      <c r="B69" s="86">
        <v>0.13500000000000001</v>
      </c>
      <c r="C69" s="87">
        <v>0.14399999999999999</v>
      </c>
      <c r="D69" s="88">
        <f t="shared" si="6"/>
        <v>8.9999999999999802E-3</v>
      </c>
      <c r="E69" s="89">
        <f t="shared" si="7"/>
        <v>6.666666666666643E-2</v>
      </c>
      <c r="F69" s="87">
        <v>1.3720000000000001</v>
      </c>
      <c r="G69" s="87">
        <v>1.0009999999999999</v>
      </c>
      <c r="H69" s="88">
        <f t="shared" si="4"/>
        <v>-0.37100000000000022</v>
      </c>
      <c r="I69" s="89">
        <f t="shared" si="5"/>
        <v>-0.27040816326530626</v>
      </c>
      <c r="J69" s="2"/>
      <c r="K69" s="5"/>
      <c r="L69" s="5"/>
      <c r="M69" s="5"/>
      <c r="N69" s="5"/>
      <c r="O69" s="5"/>
      <c r="P69" s="5"/>
      <c r="Q69" s="5"/>
      <c r="R69" s="5"/>
      <c r="S69" s="4"/>
      <c r="T69" s="5"/>
      <c r="U69" s="5"/>
      <c r="V69" s="5"/>
    </row>
    <row r="70" spans="1:22" ht="20.25" collapsed="1" x14ac:dyDescent="0.25">
      <c r="A70" s="90" t="s">
        <v>132</v>
      </c>
      <c r="B70" s="91">
        <f>SUM(B10:B19)+B20</f>
        <v>6785.4480000000003</v>
      </c>
      <c r="C70" s="91">
        <f>SUM(C10:C19)+C20</f>
        <v>7775.5679999999993</v>
      </c>
      <c r="D70" s="92">
        <f t="shared" si="6"/>
        <v>990.11999999999898</v>
      </c>
      <c r="E70" s="93">
        <f t="shared" si="7"/>
        <v>0.14591814718792318</v>
      </c>
      <c r="F70" s="91">
        <f>SUM(F10:F19)+F20</f>
        <v>66741.695000000007</v>
      </c>
      <c r="G70" s="91">
        <f>SUM(G10:G19)+G20</f>
        <v>73156.535000000003</v>
      </c>
      <c r="H70" s="91">
        <f t="shared" si="4"/>
        <v>6414.8399999999965</v>
      </c>
      <c r="I70" s="93">
        <f t="shared" si="5"/>
        <v>9.6114430417147734E-2</v>
      </c>
      <c r="J70" s="3"/>
      <c r="K70" s="5"/>
      <c r="L70" s="5"/>
      <c r="M70" s="5"/>
      <c r="N70" s="5"/>
      <c r="O70" s="5"/>
      <c r="P70" s="5"/>
      <c r="Q70" s="5"/>
      <c r="R70" s="5"/>
      <c r="S70" s="4"/>
      <c r="T70" s="5"/>
      <c r="U70" s="5"/>
      <c r="V70" s="5"/>
    </row>
    <row r="71" spans="1:22" ht="15.75" x14ac:dyDescent="0.25">
      <c r="A71" s="8" t="s">
        <v>133</v>
      </c>
      <c r="B71" s="9"/>
      <c r="C71" s="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3"/>
      <c r="U71" s="3"/>
      <c r="V71" s="3"/>
    </row>
    <row r="72" spans="1:22" ht="15.75" x14ac:dyDescent="0.25">
      <c r="A72" s="17" t="s">
        <v>134</v>
      </c>
      <c r="B72" s="9"/>
      <c r="C72" s="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3"/>
      <c r="U72" s="3"/>
      <c r="V72" s="3"/>
    </row>
    <row r="73" spans="1:22" ht="15.75" x14ac:dyDescent="0.25">
      <c r="A73" s="8" t="s">
        <v>135</v>
      </c>
      <c r="B73" s="9"/>
      <c r="C73" s="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3"/>
      <c r="U73" s="3"/>
      <c r="V73" s="3"/>
    </row>
    <row r="74" spans="1:22" ht="15.75" x14ac:dyDescent="0.25">
      <c r="A74" s="17" t="s">
        <v>136</v>
      </c>
      <c r="B74" s="9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3"/>
      <c r="U74" s="3"/>
      <c r="V74" s="3"/>
    </row>
    <row r="75" spans="1:22" ht="15.75" x14ac:dyDescent="0.25">
      <c r="A75" s="3"/>
      <c r="B75" s="18"/>
      <c r="C75" s="19"/>
      <c r="D75" s="19"/>
      <c r="E75" s="19"/>
      <c r="F75" s="19"/>
      <c r="G75" s="19"/>
      <c r="H75" s="19"/>
      <c r="I75" s="19"/>
      <c r="J75" s="19"/>
      <c r="K75" s="3"/>
      <c r="L75" s="3"/>
      <c r="M75" s="3"/>
      <c r="N75" s="3"/>
      <c r="O75" s="3"/>
      <c r="P75" s="3"/>
      <c r="Q75" s="3"/>
      <c r="R75" s="3"/>
      <c r="S75" s="4"/>
      <c r="T75" s="3"/>
      <c r="U75" s="3"/>
      <c r="V75" s="3"/>
    </row>
    <row r="76" spans="1:22" ht="15.75" x14ac:dyDescent="0.25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3"/>
      <c r="U76" s="3"/>
      <c r="V76" s="3"/>
    </row>
    <row r="77" spans="1:22" ht="15.75" x14ac:dyDescent="0.25">
      <c r="A77" s="5"/>
      <c r="B77" s="4"/>
      <c r="C77" s="5"/>
      <c r="D77" s="5"/>
      <c r="E77" s="5"/>
      <c r="F77" s="5"/>
      <c r="G77" s="5"/>
      <c r="H77" s="5"/>
      <c r="I77" s="5"/>
      <c r="J77" s="3"/>
      <c r="K77" s="5"/>
      <c r="L77" s="5"/>
      <c r="M77" s="5"/>
      <c r="N77" s="5"/>
      <c r="O77" s="5"/>
      <c r="P77" s="5"/>
      <c r="Q77" s="5"/>
      <c r="R77" s="5"/>
      <c r="S77" s="4"/>
      <c r="T77" s="5"/>
      <c r="U77" s="5"/>
      <c r="V77" s="5"/>
    </row>
    <row r="78" spans="1:22" ht="15.75" x14ac:dyDescent="0.25">
      <c r="A78" s="5"/>
      <c r="B78" s="4"/>
      <c r="C78" s="5"/>
      <c r="D78" s="5"/>
      <c r="E78" s="5"/>
      <c r="F78" s="5"/>
      <c r="G78" s="5"/>
      <c r="H78" s="5"/>
      <c r="I78" s="5"/>
      <c r="J78" s="3"/>
      <c r="K78" s="5"/>
      <c r="L78" s="5"/>
      <c r="M78" s="5"/>
      <c r="N78" s="5"/>
      <c r="O78" s="5"/>
      <c r="P78" s="5"/>
      <c r="Q78" s="5"/>
      <c r="R78" s="5"/>
      <c r="S78" s="4"/>
      <c r="T78" s="5"/>
      <c r="U78" s="5"/>
      <c r="V78" s="5"/>
    </row>
    <row r="79" spans="1:22" ht="15.75" x14ac:dyDescent="0.25">
      <c r="A79" s="5"/>
      <c r="B79" s="4"/>
      <c r="C79" s="5"/>
      <c r="D79" s="5"/>
      <c r="E79" s="5"/>
      <c r="F79" s="5"/>
      <c r="G79" s="5"/>
      <c r="H79" s="5"/>
      <c r="I79" s="5"/>
      <c r="J79" s="3"/>
      <c r="K79" s="5"/>
      <c r="L79" s="5"/>
      <c r="M79" s="5"/>
      <c r="N79" s="5"/>
      <c r="O79" s="5"/>
      <c r="P79" s="5"/>
      <c r="Q79" s="5"/>
      <c r="R79" s="5"/>
      <c r="S79" s="4"/>
      <c r="T79" s="5"/>
      <c r="U79" s="5"/>
      <c r="V79" s="5"/>
    </row>
    <row r="80" spans="1:22" ht="15.75" x14ac:dyDescent="0.25">
      <c r="A80" s="5"/>
      <c r="B80" s="4"/>
      <c r="C80" s="5"/>
      <c r="D80" s="5"/>
      <c r="E80" s="5"/>
      <c r="F80" s="5"/>
      <c r="G80" s="5"/>
      <c r="H80" s="5"/>
      <c r="I80" s="5"/>
      <c r="J80" s="3"/>
      <c r="K80" s="5"/>
      <c r="L80" s="5"/>
      <c r="M80" s="5"/>
      <c r="N80" s="5"/>
      <c r="O80" s="5"/>
      <c r="P80" s="5"/>
      <c r="Q80" s="5"/>
      <c r="R80" s="5"/>
      <c r="S80" s="4"/>
      <c r="T80" s="5"/>
      <c r="U80" s="5"/>
      <c r="V80" s="5"/>
    </row>
    <row r="81" spans="1:22" ht="15.75" x14ac:dyDescent="0.25">
      <c r="A81" s="5"/>
      <c r="B81" s="4"/>
      <c r="C81" s="5"/>
      <c r="D81" s="5"/>
      <c r="E81" s="5"/>
      <c r="F81" s="5"/>
      <c r="G81" s="5"/>
      <c r="H81" s="5"/>
      <c r="I81" s="5"/>
      <c r="J81" s="3"/>
      <c r="K81" s="5"/>
      <c r="L81" s="5"/>
      <c r="M81" s="5"/>
      <c r="N81" s="5"/>
      <c r="O81" s="5"/>
      <c r="P81" s="5"/>
      <c r="Q81" s="5"/>
      <c r="R81" s="5"/>
      <c r="S81" s="4"/>
      <c r="T81" s="5"/>
      <c r="U81" s="5"/>
      <c r="V81" s="5"/>
    </row>
    <row r="82" spans="1:22" ht="15.75" x14ac:dyDescent="0.25">
      <c r="A82" s="5"/>
      <c r="B82" s="4"/>
      <c r="C82" s="5"/>
      <c r="D82" s="5"/>
      <c r="E82" s="5"/>
      <c r="F82" s="5"/>
      <c r="G82" s="5"/>
      <c r="H82" s="5"/>
      <c r="I82" s="5"/>
      <c r="J82" s="3"/>
      <c r="K82" s="5"/>
      <c r="L82" s="5"/>
      <c r="M82" s="5"/>
      <c r="N82" s="5"/>
      <c r="O82" s="5"/>
      <c r="P82" s="5"/>
      <c r="Q82" s="5"/>
      <c r="R82" s="5"/>
      <c r="S82" s="4"/>
      <c r="T82" s="5"/>
      <c r="U82" s="5"/>
      <c r="V82" s="5"/>
    </row>
    <row r="83" spans="1:22" ht="15.75" x14ac:dyDescent="0.25">
      <c r="A83" s="5"/>
      <c r="B83" s="4"/>
      <c r="C83" s="5"/>
      <c r="D83" s="5"/>
      <c r="E83" s="5"/>
      <c r="F83" s="5"/>
      <c r="G83" s="5"/>
      <c r="H83" s="5"/>
      <c r="I83" s="5"/>
      <c r="J83" s="3"/>
      <c r="K83" s="5"/>
      <c r="L83" s="5"/>
      <c r="M83" s="5"/>
      <c r="N83" s="5"/>
      <c r="O83" s="5"/>
      <c r="P83" s="5"/>
      <c r="Q83" s="5"/>
      <c r="R83" s="5"/>
      <c r="S83" s="4"/>
      <c r="T83" s="5"/>
      <c r="U83" s="5"/>
      <c r="V83" s="5"/>
    </row>
    <row r="84" spans="1:22" ht="15.75" x14ac:dyDescent="0.25">
      <c r="A84" s="5"/>
      <c r="B84" s="4"/>
      <c r="C84" s="5"/>
      <c r="D84" s="5"/>
      <c r="E84" s="5"/>
      <c r="F84" s="5"/>
      <c r="G84" s="5"/>
      <c r="H84" s="5"/>
      <c r="I84" s="5"/>
      <c r="J84" s="3"/>
      <c r="K84" s="5"/>
      <c r="L84" s="5"/>
      <c r="M84" s="5"/>
      <c r="N84" s="5"/>
      <c r="O84" s="5"/>
      <c r="P84" s="5"/>
      <c r="Q84" s="5"/>
      <c r="R84" s="5"/>
      <c r="S84" s="4"/>
      <c r="T84" s="5"/>
      <c r="U84" s="5"/>
      <c r="V84" s="5"/>
    </row>
    <row r="85" spans="1:22" ht="15.75" x14ac:dyDescent="0.25">
      <c r="A85" s="5"/>
      <c r="B85" s="4"/>
      <c r="C85" s="5"/>
      <c r="D85" s="5"/>
      <c r="E85" s="5"/>
      <c r="F85" s="5"/>
      <c r="G85" s="5"/>
      <c r="H85" s="5"/>
      <c r="I85" s="5"/>
      <c r="J85" s="3"/>
      <c r="K85" s="5"/>
      <c r="L85" s="5"/>
      <c r="M85" s="5"/>
      <c r="N85" s="5"/>
      <c r="O85" s="5"/>
      <c r="P85" s="5"/>
      <c r="Q85" s="5"/>
      <c r="R85" s="5"/>
      <c r="S85" s="4"/>
      <c r="T85" s="5"/>
      <c r="U85" s="5"/>
      <c r="V85" s="5"/>
    </row>
    <row r="86" spans="1:22" ht="15.75" x14ac:dyDescent="0.25">
      <c r="A86" s="5"/>
      <c r="B86" s="4"/>
      <c r="C86" s="5"/>
      <c r="D86" s="5"/>
      <c r="E86" s="5"/>
      <c r="F86" s="5"/>
      <c r="G86" s="5"/>
      <c r="H86" s="5"/>
      <c r="I86" s="5"/>
      <c r="J86" s="3"/>
      <c r="K86" s="5"/>
      <c r="L86" s="5"/>
      <c r="M86" s="5"/>
      <c r="N86" s="5"/>
      <c r="O86" s="5"/>
      <c r="P86" s="5"/>
      <c r="Q86" s="5"/>
      <c r="R86" s="5"/>
      <c r="S86" s="4"/>
      <c r="T86" s="5"/>
      <c r="U86" s="5"/>
      <c r="V86" s="5"/>
    </row>
    <row r="87" spans="1:22" ht="15.75" x14ac:dyDescent="0.25">
      <c r="A87" s="5"/>
      <c r="B87" s="4"/>
      <c r="C87" s="5"/>
      <c r="D87" s="5"/>
      <c r="E87" s="5"/>
      <c r="F87" s="5"/>
      <c r="G87" s="5"/>
      <c r="H87" s="5"/>
      <c r="I87" s="5"/>
      <c r="J87" s="3"/>
      <c r="K87" s="5"/>
      <c r="L87" s="5"/>
      <c r="M87" s="5"/>
      <c r="N87" s="5"/>
      <c r="O87" s="5"/>
      <c r="P87" s="5"/>
      <c r="Q87" s="5"/>
      <c r="R87" s="5"/>
      <c r="S87" s="4"/>
      <c r="T87" s="5"/>
      <c r="U87" s="5"/>
      <c r="V87" s="5"/>
    </row>
    <row r="88" spans="1:22" ht="15.75" x14ac:dyDescent="0.25">
      <c r="A88" s="5"/>
      <c r="B88" s="4"/>
      <c r="C88" s="5"/>
      <c r="D88" s="5"/>
      <c r="E88" s="5"/>
      <c r="F88" s="5"/>
      <c r="G88" s="5"/>
      <c r="H88" s="5"/>
      <c r="I88" s="5"/>
      <c r="J88" s="3"/>
      <c r="K88" s="5"/>
      <c r="L88" s="5"/>
      <c r="M88" s="5"/>
      <c r="N88" s="5"/>
      <c r="O88" s="5"/>
      <c r="P88" s="5"/>
      <c r="Q88" s="5"/>
      <c r="R88" s="5"/>
      <c r="S88" s="4"/>
      <c r="T88" s="5"/>
      <c r="U88" s="5"/>
      <c r="V88" s="5"/>
    </row>
    <row r="89" spans="1:22" ht="15.75" x14ac:dyDescent="0.25">
      <c r="A89" s="5"/>
      <c r="B89" s="4"/>
      <c r="C89" s="5"/>
      <c r="D89" s="5"/>
      <c r="E89" s="5"/>
      <c r="F89" s="5"/>
      <c r="G89" s="5"/>
      <c r="H89" s="5"/>
      <c r="I89" s="5"/>
      <c r="J89" s="3"/>
      <c r="K89" s="5"/>
      <c r="L89" s="5"/>
      <c r="M89" s="5"/>
      <c r="N89" s="5"/>
      <c r="O89" s="5"/>
      <c r="P89" s="5"/>
      <c r="Q89" s="5"/>
      <c r="R89" s="5"/>
      <c r="S89" s="4"/>
      <c r="T89" s="5"/>
      <c r="U89" s="5"/>
      <c r="V89" s="5"/>
    </row>
    <row r="90" spans="1:22" ht="15.75" x14ac:dyDescent="0.25">
      <c r="A90" s="5"/>
      <c r="B90" s="4"/>
      <c r="C90" s="5"/>
      <c r="D90" s="5"/>
      <c r="E90" s="5"/>
      <c r="F90" s="5"/>
      <c r="G90" s="5"/>
      <c r="H90" s="5"/>
      <c r="I90" s="5"/>
      <c r="J90" s="3"/>
      <c r="K90" s="5"/>
      <c r="L90" s="5"/>
      <c r="M90" s="5"/>
      <c r="N90" s="5"/>
      <c r="O90" s="5"/>
      <c r="P90" s="5"/>
      <c r="Q90" s="5"/>
      <c r="R90" s="5"/>
      <c r="S90" s="4"/>
      <c r="T90" s="5"/>
      <c r="U90" s="5"/>
      <c r="V90" s="5"/>
    </row>
    <row r="91" spans="1:22" ht="15.75" x14ac:dyDescent="0.25">
      <c r="A91" s="5"/>
      <c r="B91" s="4"/>
      <c r="C91" s="5"/>
      <c r="D91" s="5"/>
      <c r="E91" s="5"/>
      <c r="F91" s="5"/>
      <c r="G91" s="5"/>
      <c r="H91" s="5"/>
      <c r="I91" s="5"/>
      <c r="J91" s="3"/>
      <c r="K91" s="5"/>
      <c r="L91" s="5"/>
      <c r="M91" s="5"/>
      <c r="N91" s="5"/>
      <c r="O91" s="5"/>
      <c r="P91" s="5"/>
      <c r="Q91" s="5"/>
      <c r="R91" s="5"/>
      <c r="S91" s="4"/>
      <c r="T91" s="5"/>
      <c r="U91" s="5"/>
      <c r="V91" s="5"/>
    </row>
    <row r="92" spans="1:22" ht="15.75" x14ac:dyDescent="0.25">
      <c r="A92" s="5"/>
      <c r="B92" s="4"/>
      <c r="C92" s="5"/>
      <c r="D92" s="5"/>
      <c r="E92" s="5"/>
      <c r="F92" s="5"/>
      <c r="G92" s="5"/>
      <c r="H92" s="5"/>
      <c r="I92" s="5"/>
      <c r="J92" s="3"/>
      <c r="K92" s="5"/>
      <c r="L92" s="5"/>
      <c r="M92" s="5"/>
      <c r="N92" s="5"/>
      <c r="O92" s="5"/>
      <c r="P92" s="5"/>
      <c r="Q92" s="5"/>
      <c r="R92" s="5"/>
      <c r="S92" s="4"/>
      <c r="T92" s="5"/>
      <c r="U92" s="5"/>
      <c r="V92" s="5"/>
    </row>
    <row r="93" spans="1:22" ht="15.75" x14ac:dyDescent="0.25">
      <c r="A93" s="5"/>
      <c r="B93" s="4"/>
      <c r="C93" s="5"/>
      <c r="D93" s="5"/>
      <c r="E93" s="5"/>
      <c r="F93" s="5"/>
      <c r="G93" s="5"/>
      <c r="H93" s="5"/>
      <c r="I93" s="5"/>
      <c r="J93" s="3"/>
      <c r="K93" s="5"/>
      <c r="L93" s="5"/>
      <c r="M93" s="5"/>
      <c r="N93" s="5"/>
      <c r="O93" s="5"/>
      <c r="P93" s="5"/>
      <c r="Q93" s="5"/>
      <c r="R93" s="5"/>
      <c r="S93" s="4"/>
      <c r="T93" s="5"/>
      <c r="U93" s="5"/>
      <c r="V93" s="5"/>
    </row>
    <row r="94" spans="1:22" ht="15.75" x14ac:dyDescent="0.25">
      <c r="A94" s="5"/>
      <c r="B94" s="4"/>
      <c r="C94" s="5"/>
      <c r="D94" s="5"/>
      <c r="E94" s="5"/>
      <c r="F94" s="5"/>
      <c r="G94" s="5"/>
      <c r="H94" s="5"/>
      <c r="I94" s="5"/>
      <c r="J94" s="3"/>
      <c r="K94" s="5"/>
      <c r="L94" s="5"/>
      <c r="M94" s="5"/>
      <c r="N94" s="5"/>
      <c r="O94" s="5"/>
      <c r="P94" s="5"/>
      <c r="Q94" s="5"/>
      <c r="R94" s="5"/>
      <c r="S94" s="4"/>
      <c r="T94" s="5"/>
      <c r="U94" s="5"/>
      <c r="V94" s="5"/>
    </row>
    <row r="95" spans="1:22" ht="15.75" x14ac:dyDescent="0.25">
      <c r="A95" s="5"/>
      <c r="B95" s="4"/>
      <c r="C95" s="5"/>
      <c r="D95" s="5"/>
      <c r="E95" s="5"/>
      <c r="F95" s="5"/>
      <c r="G95" s="5"/>
      <c r="H95" s="5"/>
      <c r="I95" s="5"/>
      <c r="J95" s="3"/>
      <c r="K95" s="5"/>
      <c r="L95" s="5"/>
      <c r="M95" s="5"/>
      <c r="N95" s="5"/>
      <c r="O95" s="5"/>
      <c r="P95" s="5"/>
      <c r="Q95" s="5"/>
      <c r="R95" s="5"/>
      <c r="S95" s="4"/>
      <c r="T95" s="5"/>
      <c r="U95" s="5"/>
      <c r="V95" s="5"/>
    </row>
    <row r="96" spans="1:22" ht="15.75" x14ac:dyDescent="0.25">
      <c r="A96" s="5"/>
      <c r="B96" s="4"/>
      <c r="C96" s="5"/>
      <c r="D96" s="5"/>
      <c r="E96" s="5"/>
      <c r="F96" s="5"/>
      <c r="G96" s="5"/>
      <c r="H96" s="5"/>
      <c r="I96" s="5"/>
      <c r="J96" s="3"/>
      <c r="K96" s="5"/>
      <c r="L96" s="5"/>
      <c r="M96" s="5"/>
      <c r="N96" s="5"/>
      <c r="O96" s="5"/>
      <c r="P96" s="5"/>
      <c r="Q96" s="5"/>
      <c r="R96" s="5"/>
      <c r="S96" s="4"/>
      <c r="T96" s="5"/>
      <c r="U96" s="5"/>
      <c r="V96" s="5"/>
    </row>
    <row r="97" spans="1:22" ht="15.75" x14ac:dyDescent="0.25">
      <c r="A97" s="5"/>
      <c r="B97" s="4"/>
      <c r="C97" s="5"/>
      <c r="D97" s="5"/>
      <c r="E97" s="5"/>
      <c r="F97" s="5"/>
      <c r="G97" s="5"/>
      <c r="H97" s="5"/>
      <c r="I97" s="5"/>
      <c r="J97" s="3"/>
      <c r="K97" s="5"/>
      <c r="L97" s="5"/>
      <c r="M97" s="5"/>
      <c r="N97" s="5"/>
      <c r="O97" s="5"/>
      <c r="P97" s="5"/>
      <c r="Q97" s="5"/>
      <c r="R97" s="5"/>
      <c r="S97" s="4"/>
      <c r="T97" s="5"/>
      <c r="U97" s="5"/>
      <c r="V97" s="5"/>
    </row>
    <row r="98" spans="1:22" ht="15.75" x14ac:dyDescent="0.25">
      <c r="A98" s="5"/>
      <c r="B98" s="4"/>
      <c r="C98" s="5"/>
      <c r="D98" s="5"/>
      <c r="E98" s="5"/>
      <c r="F98" s="5"/>
      <c r="G98" s="5"/>
      <c r="H98" s="5"/>
      <c r="I98" s="5"/>
      <c r="J98" s="3"/>
      <c r="K98" s="5"/>
      <c r="L98" s="5"/>
      <c r="M98" s="5"/>
      <c r="N98" s="5"/>
      <c r="O98" s="5"/>
      <c r="P98" s="5"/>
      <c r="Q98" s="5"/>
      <c r="R98" s="5"/>
      <c r="S98" s="4"/>
      <c r="T98" s="5"/>
      <c r="U98" s="5"/>
      <c r="V98" s="5"/>
    </row>
    <row r="99" spans="1:22" ht="15.75" x14ac:dyDescent="0.25">
      <c r="A99" s="5"/>
      <c r="B99" s="4"/>
      <c r="C99" s="5"/>
      <c r="D99" s="5"/>
      <c r="E99" s="5"/>
      <c r="F99" s="5"/>
      <c r="G99" s="5"/>
      <c r="H99" s="5"/>
      <c r="I99" s="5"/>
      <c r="J99" s="3"/>
      <c r="K99" s="5"/>
      <c r="L99" s="5"/>
      <c r="M99" s="5"/>
      <c r="N99" s="5"/>
      <c r="O99" s="5"/>
      <c r="P99" s="5"/>
      <c r="Q99" s="5"/>
      <c r="R99" s="5"/>
      <c r="S99" s="4"/>
      <c r="T99" s="5"/>
      <c r="U99" s="5"/>
      <c r="V99" s="5"/>
    </row>
    <row r="100" spans="1:22" ht="15.75" x14ac:dyDescent="0.25">
      <c r="A100" s="5"/>
      <c r="B100" s="4"/>
      <c r="C100" s="5"/>
      <c r="D100" s="5"/>
      <c r="E100" s="5"/>
      <c r="F100" s="5"/>
      <c r="G100" s="5"/>
      <c r="H100" s="5"/>
      <c r="I100" s="5"/>
      <c r="J100" s="3"/>
      <c r="K100" s="5"/>
      <c r="L100" s="5"/>
      <c r="M100" s="5"/>
      <c r="N100" s="5"/>
      <c r="O100" s="5"/>
      <c r="P100" s="5"/>
      <c r="Q100" s="5"/>
      <c r="R100" s="5"/>
      <c r="S100" s="4"/>
      <c r="T100" s="5"/>
      <c r="U100" s="5"/>
      <c r="V100" s="5"/>
    </row>
    <row r="101" spans="1:22" ht="15.75" x14ac:dyDescent="0.25">
      <c r="A101" s="5"/>
      <c r="B101" s="4"/>
      <c r="C101" s="5"/>
      <c r="D101" s="5"/>
      <c r="E101" s="5"/>
      <c r="F101" s="5"/>
      <c r="G101" s="5"/>
      <c r="H101" s="5"/>
      <c r="I101" s="5"/>
      <c r="J101" s="3"/>
      <c r="K101" s="5"/>
      <c r="L101" s="5"/>
      <c r="M101" s="5"/>
      <c r="N101" s="5"/>
      <c r="O101" s="5"/>
      <c r="P101" s="5"/>
      <c r="Q101" s="5"/>
      <c r="R101" s="5"/>
      <c r="S101" s="4"/>
      <c r="T101" s="5"/>
      <c r="U101" s="5"/>
      <c r="V101" s="5"/>
    </row>
    <row r="102" spans="1:22" ht="15.75" x14ac:dyDescent="0.25">
      <c r="A102" s="5"/>
      <c r="B102" s="4"/>
      <c r="C102" s="5"/>
      <c r="D102" s="5"/>
      <c r="E102" s="5"/>
      <c r="F102" s="5"/>
      <c r="G102" s="5"/>
      <c r="H102" s="5"/>
      <c r="I102" s="5"/>
      <c r="J102" s="3"/>
      <c r="K102" s="5"/>
      <c r="L102" s="5"/>
      <c r="M102" s="5"/>
      <c r="N102" s="5"/>
      <c r="O102" s="5"/>
      <c r="P102" s="5"/>
      <c r="Q102" s="5"/>
      <c r="R102" s="5"/>
      <c r="S102" s="4"/>
      <c r="T102" s="5"/>
      <c r="U102" s="5"/>
      <c r="V102" s="5"/>
    </row>
    <row r="103" spans="1:22" ht="15.75" x14ac:dyDescent="0.25">
      <c r="A103" s="5"/>
      <c r="B103" s="4"/>
      <c r="C103" s="5"/>
      <c r="D103" s="5"/>
      <c r="E103" s="5"/>
      <c r="F103" s="5"/>
      <c r="G103" s="5"/>
      <c r="H103" s="5"/>
      <c r="I103" s="5"/>
      <c r="J103" s="3"/>
      <c r="K103" s="5"/>
      <c r="L103" s="5"/>
      <c r="M103" s="5"/>
      <c r="N103" s="5"/>
      <c r="O103" s="5"/>
      <c r="P103" s="5"/>
      <c r="Q103" s="5"/>
      <c r="R103" s="5"/>
      <c r="S103" s="4"/>
      <c r="T103" s="5"/>
      <c r="U103" s="5"/>
      <c r="V103" s="5"/>
    </row>
    <row r="104" spans="1:22" ht="15.75" x14ac:dyDescent="0.25">
      <c r="A104" s="5"/>
      <c r="B104" s="4"/>
      <c r="C104" s="5"/>
      <c r="D104" s="5"/>
      <c r="E104" s="5"/>
      <c r="F104" s="5"/>
      <c r="G104" s="5"/>
      <c r="H104" s="5"/>
      <c r="I104" s="5"/>
      <c r="J104" s="3"/>
      <c r="K104" s="5"/>
      <c r="L104" s="5"/>
      <c r="M104" s="5"/>
      <c r="N104" s="5"/>
      <c r="O104" s="5"/>
      <c r="P104" s="5"/>
      <c r="Q104" s="5"/>
      <c r="R104" s="5"/>
      <c r="S104" s="4"/>
      <c r="T104" s="5"/>
      <c r="U104" s="5"/>
      <c r="V104" s="5"/>
    </row>
    <row r="105" spans="1:22" ht="15.75" x14ac:dyDescent="0.25">
      <c r="A105" s="5"/>
      <c r="B105" s="4"/>
      <c r="C105" s="5"/>
      <c r="D105" s="5"/>
      <c r="E105" s="5"/>
      <c r="F105" s="5"/>
      <c r="G105" s="5"/>
      <c r="H105" s="5"/>
      <c r="I105" s="5"/>
      <c r="J105" s="3"/>
      <c r="K105" s="5"/>
      <c r="L105" s="5"/>
      <c r="M105" s="5"/>
      <c r="N105" s="5"/>
      <c r="O105" s="5"/>
      <c r="P105" s="5"/>
      <c r="Q105" s="5"/>
      <c r="R105" s="5"/>
      <c r="S105" s="4"/>
      <c r="T105" s="5"/>
      <c r="U105" s="5"/>
      <c r="V105" s="5"/>
    </row>
    <row r="106" spans="1:22" ht="15.75" x14ac:dyDescent="0.25">
      <c r="A106" s="5"/>
      <c r="B106" s="4"/>
      <c r="C106" s="5"/>
      <c r="D106" s="5"/>
      <c r="E106" s="5"/>
      <c r="F106" s="5"/>
      <c r="G106" s="5"/>
      <c r="H106" s="5"/>
      <c r="I106" s="5"/>
      <c r="J106" s="3"/>
      <c r="K106" s="5"/>
      <c r="L106" s="5"/>
      <c r="M106" s="5"/>
      <c r="N106" s="5"/>
      <c r="O106" s="5"/>
      <c r="P106" s="5"/>
      <c r="Q106" s="5"/>
      <c r="R106" s="5"/>
      <c r="S106" s="4"/>
      <c r="T106" s="5"/>
      <c r="U106" s="5"/>
      <c r="V106" s="5"/>
    </row>
    <row r="107" spans="1:22" ht="15.75" x14ac:dyDescent="0.25">
      <c r="A107" s="5"/>
      <c r="B107" s="4"/>
      <c r="C107" s="5"/>
      <c r="D107" s="5"/>
      <c r="E107" s="5"/>
      <c r="F107" s="5"/>
      <c r="G107" s="5"/>
      <c r="H107" s="5"/>
      <c r="I107" s="5"/>
      <c r="J107" s="3"/>
      <c r="K107" s="5"/>
      <c r="L107" s="5"/>
      <c r="M107" s="5"/>
      <c r="N107" s="5"/>
      <c r="O107" s="5"/>
      <c r="P107" s="5"/>
      <c r="Q107" s="5"/>
      <c r="R107" s="5"/>
      <c r="S107" s="4"/>
      <c r="T107" s="5"/>
      <c r="U107" s="5"/>
      <c r="V107" s="5"/>
    </row>
    <row r="108" spans="1:22" ht="15.75" x14ac:dyDescent="0.25">
      <c r="A108" s="5"/>
      <c r="B108" s="4"/>
      <c r="C108" s="5"/>
      <c r="D108" s="5"/>
      <c r="E108" s="5"/>
      <c r="F108" s="5"/>
      <c r="G108" s="5"/>
      <c r="H108" s="5"/>
      <c r="I108" s="5"/>
      <c r="J108" s="3"/>
      <c r="K108" s="5"/>
      <c r="L108" s="5"/>
      <c r="M108" s="5"/>
      <c r="N108" s="5"/>
      <c r="O108" s="5"/>
      <c r="P108" s="5"/>
      <c r="Q108" s="5"/>
      <c r="R108" s="5"/>
      <c r="S108" s="4"/>
      <c r="T108" s="5"/>
      <c r="U108" s="5"/>
      <c r="V108" s="5"/>
    </row>
    <row r="109" spans="1:22" ht="15.75" x14ac:dyDescent="0.25">
      <c r="A109" s="5"/>
      <c r="B109" s="4"/>
      <c r="C109" s="5"/>
      <c r="D109" s="5"/>
      <c r="E109" s="5"/>
      <c r="F109" s="5"/>
      <c r="G109" s="5"/>
      <c r="H109" s="5"/>
      <c r="I109" s="5"/>
      <c r="J109" s="3"/>
      <c r="K109" s="5"/>
      <c r="L109" s="5"/>
      <c r="M109" s="5"/>
      <c r="N109" s="5"/>
      <c r="O109" s="5"/>
      <c r="P109" s="5"/>
      <c r="Q109" s="5"/>
      <c r="R109" s="5"/>
      <c r="S109" s="4"/>
      <c r="T109" s="5"/>
      <c r="U109" s="5"/>
      <c r="V109" s="5"/>
    </row>
    <row r="110" spans="1:22" ht="15.75" x14ac:dyDescent="0.25">
      <c r="A110" s="5"/>
      <c r="B110" s="4"/>
      <c r="C110" s="5"/>
      <c r="D110" s="5"/>
      <c r="E110" s="5"/>
      <c r="F110" s="5"/>
      <c r="G110" s="5"/>
      <c r="H110" s="5"/>
      <c r="I110" s="5"/>
      <c r="J110" s="3"/>
      <c r="K110" s="5"/>
      <c r="L110" s="5"/>
      <c r="M110" s="5"/>
      <c r="N110" s="5"/>
      <c r="O110" s="5"/>
      <c r="P110" s="5"/>
      <c r="Q110" s="5"/>
      <c r="R110" s="5"/>
      <c r="S110" s="4"/>
      <c r="T110" s="5"/>
      <c r="U110" s="5"/>
      <c r="V110" s="5"/>
    </row>
    <row r="111" spans="1:22" ht="15.75" x14ac:dyDescent="0.25">
      <c r="A111" s="5"/>
      <c r="B111" s="4"/>
      <c r="C111" s="5"/>
      <c r="D111" s="5"/>
      <c r="E111" s="5"/>
      <c r="F111" s="5"/>
      <c r="G111" s="5"/>
      <c r="H111" s="5"/>
      <c r="I111" s="5"/>
      <c r="J111" s="3"/>
      <c r="K111" s="5"/>
      <c r="L111" s="5"/>
      <c r="M111" s="5"/>
      <c r="N111" s="5"/>
      <c r="O111" s="5"/>
      <c r="P111" s="5"/>
      <c r="Q111" s="5"/>
      <c r="R111" s="5"/>
      <c r="S111" s="4"/>
      <c r="T111" s="5"/>
      <c r="U111" s="5"/>
      <c r="V111" s="5"/>
    </row>
    <row r="112" spans="1:22" ht="15.75" x14ac:dyDescent="0.25">
      <c r="A112" s="5"/>
      <c r="B112" s="4"/>
      <c r="C112" s="5"/>
      <c r="D112" s="5"/>
      <c r="E112" s="5"/>
      <c r="F112" s="5"/>
      <c r="G112" s="5"/>
      <c r="H112" s="5"/>
      <c r="I112" s="5"/>
      <c r="J112" s="3"/>
      <c r="K112" s="5"/>
      <c r="L112" s="5"/>
      <c r="M112" s="5"/>
      <c r="N112" s="5"/>
      <c r="O112" s="5"/>
      <c r="P112" s="5"/>
      <c r="Q112" s="5"/>
      <c r="R112" s="5"/>
      <c r="S112" s="4"/>
      <c r="T112" s="5"/>
      <c r="U112" s="5"/>
      <c r="V112" s="5"/>
    </row>
    <row r="113" spans="1:22" ht="15.75" x14ac:dyDescent="0.25">
      <c r="A113" s="5"/>
      <c r="B113" s="4"/>
      <c r="C113" s="5"/>
      <c r="D113" s="5"/>
      <c r="E113" s="5"/>
      <c r="F113" s="5"/>
      <c r="G113" s="5"/>
      <c r="H113" s="5"/>
      <c r="I113" s="5"/>
      <c r="J113" s="3"/>
      <c r="K113" s="5"/>
      <c r="L113" s="5"/>
      <c r="M113" s="5"/>
      <c r="N113" s="5"/>
      <c r="O113" s="5"/>
      <c r="P113" s="5"/>
      <c r="Q113" s="5"/>
      <c r="R113" s="5"/>
      <c r="S113" s="4"/>
      <c r="T113" s="5"/>
      <c r="U113" s="5"/>
      <c r="V113" s="5"/>
    </row>
    <row r="114" spans="1:22" ht="15.75" x14ac:dyDescent="0.25">
      <c r="A114" s="5"/>
      <c r="B114" s="4"/>
      <c r="C114" s="5"/>
      <c r="D114" s="5"/>
      <c r="E114" s="5"/>
      <c r="F114" s="5"/>
      <c r="G114" s="5"/>
      <c r="H114" s="5"/>
      <c r="I114" s="5"/>
      <c r="J114" s="3"/>
      <c r="K114" s="5"/>
      <c r="L114" s="5"/>
      <c r="M114" s="5"/>
      <c r="N114" s="5"/>
      <c r="O114" s="5"/>
      <c r="P114" s="5"/>
      <c r="Q114" s="5"/>
      <c r="R114" s="5"/>
      <c r="S114" s="4"/>
      <c r="T114" s="5"/>
      <c r="U114" s="5"/>
      <c r="V114" s="5"/>
    </row>
    <row r="115" spans="1:22" ht="15.75" x14ac:dyDescent="0.25">
      <c r="A115" s="5"/>
      <c r="B115" s="4"/>
      <c r="C115" s="5"/>
      <c r="D115" s="5"/>
      <c r="E115" s="5"/>
      <c r="F115" s="5"/>
      <c r="G115" s="5"/>
      <c r="H115" s="5"/>
      <c r="I115" s="5"/>
      <c r="J115" s="3"/>
      <c r="K115" s="5"/>
      <c r="L115" s="5"/>
      <c r="M115" s="5"/>
      <c r="N115" s="5"/>
      <c r="O115" s="5"/>
      <c r="P115" s="5"/>
      <c r="Q115" s="5"/>
      <c r="R115" s="5"/>
      <c r="S115" s="4"/>
      <c r="T115" s="5"/>
      <c r="U115" s="5"/>
      <c r="V115" s="5"/>
    </row>
    <row r="116" spans="1:22" ht="15.75" x14ac:dyDescent="0.25">
      <c r="A116" s="5"/>
      <c r="B116" s="4"/>
      <c r="C116" s="5"/>
      <c r="D116" s="5"/>
      <c r="E116" s="5"/>
      <c r="F116" s="5"/>
      <c r="G116" s="5"/>
      <c r="H116" s="5"/>
      <c r="I116" s="5"/>
      <c r="J116" s="3"/>
      <c r="K116" s="5"/>
      <c r="L116" s="5"/>
      <c r="M116" s="5"/>
      <c r="N116" s="5"/>
      <c r="O116" s="5"/>
      <c r="P116" s="5"/>
      <c r="Q116" s="5"/>
      <c r="R116" s="5"/>
      <c r="S116" s="4"/>
      <c r="T116" s="5"/>
      <c r="U116" s="5"/>
      <c r="V116" s="5"/>
    </row>
    <row r="117" spans="1:22" ht="15.75" x14ac:dyDescent="0.25">
      <c r="A117" s="5"/>
      <c r="B117" s="4"/>
      <c r="C117" s="5"/>
      <c r="D117" s="5"/>
      <c r="E117" s="5"/>
      <c r="F117" s="5"/>
      <c r="G117" s="5"/>
      <c r="H117" s="5"/>
      <c r="I117" s="5"/>
      <c r="J117" s="3"/>
      <c r="K117" s="5"/>
      <c r="L117" s="5"/>
      <c r="M117" s="5"/>
      <c r="N117" s="5"/>
      <c r="O117" s="5"/>
      <c r="P117" s="5"/>
      <c r="Q117" s="5"/>
      <c r="R117" s="5"/>
      <c r="S117" s="4"/>
      <c r="T117" s="5"/>
      <c r="U117" s="5"/>
      <c r="V117" s="5"/>
    </row>
    <row r="118" spans="1:22" ht="15.75" x14ac:dyDescent="0.25">
      <c r="A118" s="5"/>
      <c r="B118" s="4"/>
      <c r="C118" s="5"/>
      <c r="D118" s="5"/>
      <c r="E118" s="5"/>
      <c r="F118" s="5"/>
      <c r="G118" s="5"/>
      <c r="H118" s="5"/>
      <c r="I118" s="5"/>
      <c r="J118" s="3"/>
      <c r="K118" s="5"/>
      <c r="L118" s="5"/>
      <c r="M118" s="5"/>
      <c r="N118" s="5"/>
      <c r="O118" s="5"/>
      <c r="P118" s="5"/>
      <c r="Q118" s="5"/>
      <c r="R118" s="5"/>
      <c r="S118" s="4"/>
      <c r="T118" s="5"/>
      <c r="U118" s="5"/>
      <c r="V118" s="5"/>
    </row>
    <row r="119" spans="1:22" ht="15.75" x14ac:dyDescent="0.25">
      <c r="A119" s="5"/>
      <c r="B119" s="4"/>
      <c r="C119" s="5"/>
      <c r="D119" s="5"/>
      <c r="E119" s="5"/>
      <c r="F119" s="5"/>
      <c r="G119" s="5"/>
      <c r="H119" s="5"/>
      <c r="I119" s="5"/>
      <c r="J119" s="3"/>
      <c r="K119" s="5"/>
      <c r="L119" s="5"/>
      <c r="M119" s="5"/>
      <c r="N119" s="5"/>
      <c r="O119" s="5"/>
      <c r="P119" s="5"/>
      <c r="Q119" s="5"/>
      <c r="R119" s="5"/>
      <c r="S119" s="4"/>
      <c r="T119" s="5"/>
      <c r="U119" s="5"/>
      <c r="V119" s="5"/>
    </row>
    <row r="120" spans="1:22" ht="41.25" customHeight="1" x14ac:dyDescent="0.25">
      <c r="A120" s="123" t="s">
        <v>137</v>
      </c>
      <c r="B120" s="124"/>
      <c r="C120" s="124"/>
      <c r="D120" s="124"/>
      <c r="E120" s="124"/>
      <c r="F120" s="124"/>
      <c r="G120" s="124"/>
      <c r="H120" s="124"/>
      <c r="I120" s="125"/>
      <c r="J120" s="3"/>
      <c r="K120" s="5"/>
      <c r="L120" s="5"/>
      <c r="M120" s="5"/>
      <c r="N120" s="5"/>
      <c r="O120" s="5"/>
      <c r="P120" s="5"/>
      <c r="Q120" s="5"/>
      <c r="R120" s="5"/>
      <c r="S120" s="4"/>
      <c r="T120" s="5"/>
      <c r="U120" s="5"/>
      <c r="V120" s="5"/>
    </row>
    <row r="121" spans="1:22" ht="20.25" x14ac:dyDescent="0.3">
      <c r="A121" s="126" t="str">
        <f>+A6</f>
        <v>Sep 2017 vs Sep 2018 y Ene-Sep 2017 vs Ene-Sep 2018 / Sep 2017 vs Sep 2018 and Jan-Sep 2017 vs Jan-Sep 2018</v>
      </c>
      <c r="B121" s="127"/>
      <c r="C121" s="127"/>
      <c r="D121" s="127"/>
      <c r="E121" s="127"/>
      <c r="F121" s="127"/>
      <c r="G121" s="127"/>
      <c r="H121" s="127"/>
      <c r="I121" s="128"/>
      <c r="J121" s="3"/>
      <c r="K121" s="5"/>
      <c r="L121" s="5"/>
      <c r="M121" s="5"/>
      <c r="N121" s="5"/>
      <c r="O121" s="5"/>
      <c r="P121" s="5"/>
      <c r="Q121" s="5"/>
      <c r="R121" s="5"/>
      <c r="S121" s="4"/>
      <c r="T121" s="5"/>
      <c r="U121" s="5"/>
      <c r="V121" s="5"/>
    </row>
    <row r="122" spans="1:22" ht="20.25" x14ac:dyDescent="0.3">
      <c r="A122" s="129" t="s">
        <v>160</v>
      </c>
      <c r="B122" s="130"/>
      <c r="C122" s="130"/>
      <c r="D122" s="130"/>
      <c r="E122" s="130"/>
      <c r="F122" s="130"/>
      <c r="G122" s="130"/>
      <c r="H122" s="130"/>
      <c r="I122" s="131"/>
      <c r="J122" s="3"/>
      <c r="K122" s="5"/>
      <c r="L122" s="5"/>
      <c r="M122" s="5"/>
      <c r="N122" s="5"/>
      <c r="O122" s="5"/>
      <c r="P122" s="5"/>
      <c r="Q122" s="5"/>
      <c r="R122" s="5"/>
      <c r="S122" s="4"/>
      <c r="T122" s="5"/>
      <c r="U122" s="5"/>
      <c r="V122" s="5"/>
    </row>
    <row r="123" spans="1:22" ht="20.25" x14ac:dyDescent="0.3">
      <c r="A123" s="20"/>
      <c r="B123" s="83">
        <v>2017</v>
      </c>
      <c r="C123" s="83">
        <v>2018</v>
      </c>
      <c r="D123" s="20"/>
      <c r="E123" s="20"/>
      <c r="F123" s="83">
        <v>2017</v>
      </c>
      <c r="G123" s="83">
        <v>2018</v>
      </c>
      <c r="H123" s="20"/>
      <c r="I123" s="20"/>
      <c r="J123" s="8"/>
      <c r="K123" s="21"/>
      <c r="L123" s="21"/>
      <c r="M123" s="21"/>
      <c r="N123" s="21"/>
      <c r="O123" s="21"/>
      <c r="P123" s="21"/>
      <c r="Q123" s="21"/>
      <c r="R123" s="21"/>
      <c r="S123" s="9"/>
      <c r="T123" s="21"/>
      <c r="U123" s="21"/>
      <c r="V123" s="21"/>
    </row>
    <row r="124" spans="1:22" ht="40.5" customHeight="1" x14ac:dyDescent="0.25">
      <c r="A124" s="22" t="s">
        <v>71</v>
      </c>
      <c r="B124" s="118" t="str">
        <f>B9</f>
        <v>sep-17 /
sep-17</v>
      </c>
      <c r="C124" s="118" t="str">
        <f>C9</f>
        <v>sep-18 /
sep-18</v>
      </c>
      <c r="D124" s="22" t="s">
        <v>72</v>
      </c>
      <c r="E124" s="22" t="s">
        <v>73</v>
      </c>
      <c r="F124" s="23" t="str">
        <f>$F$9</f>
        <v>Ene-Sep 17 / Jan-Sep 17</v>
      </c>
      <c r="G124" s="23" t="str">
        <f>$G$9</f>
        <v>Ene-Sep 18 / Jan-Sep 18</v>
      </c>
      <c r="H124" s="22" t="s">
        <v>72</v>
      </c>
      <c r="I124" s="22" t="s">
        <v>73</v>
      </c>
      <c r="J124" s="3"/>
      <c r="K124" s="5"/>
      <c r="L124" s="5"/>
      <c r="M124" s="5"/>
      <c r="N124" s="5"/>
      <c r="O124" s="5"/>
      <c r="P124" s="5"/>
      <c r="Q124" s="5"/>
      <c r="R124" s="5"/>
      <c r="S124" s="4"/>
      <c r="T124" s="5"/>
      <c r="U124" s="5"/>
      <c r="V124" s="5"/>
    </row>
    <row r="125" spans="1:22" ht="20.25" x14ac:dyDescent="0.25">
      <c r="A125" s="116" t="s">
        <v>157</v>
      </c>
      <c r="B125" s="86">
        <v>1225.48</v>
      </c>
      <c r="C125" s="94">
        <v>1330.829</v>
      </c>
      <c r="D125" s="88">
        <f>C125-B125</f>
        <v>105.34899999999993</v>
      </c>
      <c r="E125" s="89">
        <f>C125/B125-1</f>
        <v>8.5965499232953491E-2</v>
      </c>
      <c r="F125" s="95">
        <v>11600.047</v>
      </c>
      <c r="G125" s="96">
        <v>12789.056</v>
      </c>
      <c r="H125" s="88">
        <f>G125-F125</f>
        <v>1189.009</v>
      </c>
      <c r="I125" s="89">
        <f>G125/F125-1</f>
        <v>0.1025003605588839</v>
      </c>
      <c r="J125" s="24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</row>
    <row r="126" spans="1:22" ht="20.25" x14ac:dyDescent="0.25">
      <c r="A126" s="116" t="s">
        <v>76</v>
      </c>
      <c r="B126" s="86">
        <v>888.38599999999997</v>
      </c>
      <c r="C126" s="94">
        <v>899.471</v>
      </c>
      <c r="D126" s="88">
        <f t="shared" ref="D126:D176" si="8">C126-B126</f>
        <v>11.085000000000036</v>
      </c>
      <c r="E126" s="89">
        <f t="shared" ref="E126:E176" si="9">C126/B126-1</f>
        <v>1.2477684249864396E-2</v>
      </c>
      <c r="F126" s="95">
        <v>12156.2</v>
      </c>
      <c r="G126" s="96">
        <v>12663.402</v>
      </c>
      <c r="H126" s="88">
        <f t="shared" ref="H126:H185" si="10">G126-F126</f>
        <v>507.20199999999932</v>
      </c>
      <c r="I126" s="89">
        <f t="shared" ref="I126:I185" si="11">G126/F126-1</f>
        <v>4.1723729454928193E-2</v>
      </c>
      <c r="J126" s="27"/>
      <c r="K126" s="14"/>
      <c r="L126" s="14"/>
      <c r="M126" s="14"/>
      <c r="N126" s="14"/>
      <c r="O126" s="14"/>
      <c r="P126" s="14"/>
      <c r="Q126" s="14"/>
      <c r="R126" s="14"/>
      <c r="S126" s="15"/>
      <c r="T126" s="14"/>
      <c r="U126" s="14"/>
      <c r="V126" s="14"/>
    </row>
    <row r="127" spans="1:22" ht="20.25" x14ac:dyDescent="0.25">
      <c r="A127" s="12" t="s">
        <v>74</v>
      </c>
      <c r="B127" s="86">
        <v>260.88299999999998</v>
      </c>
      <c r="C127" s="94">
        <v>280.88900000000001</v>
      </c>
      <c r="D127" s="88">
        <f t="shared" si="8"/>
        <v>20.006000000000029</v>
      </c>
      <c r="E127" s="89">
        <f t="shared" si="9"/>
        <v>7.6685717352223071E-2</v>
      </c>
      <c r="F127" s="95">
        <v>2830.893</v>
      </c>
      <c r="G127" s="96">
        <v>3024.0680000000002</v>
      </c>
      <c r="H127" s="88">
        <f t="shared" si="10"/>
        <v>193.17500000000018</v>
      </c>
      <c r="I127" s="89">
        <f t="shared" si="11"/>
        <v>6.8238184911969535E-2</v>
      </c>
      <c r="J127" s="3"/>
      <c r="K127" s="5"/>
      <c r="L127" s="5"/>
      <c r="M127" s="5"/>
      <c r="N127" s="5"/>
      <c r="O127" s="5"/>
      <c r="P127" s="5"/>
      <c r="Q127" s="5"/>
      <c r="R127" s="5"/>
      <c r="S127" s="4"/>
      <c r="T127" s="5"/>
      <c r="U127" s="5"/>
      <c r="V127" s="5"/>
    </row>
    <row r="128" spans="1:22" ht="20.25" x14ac:dyDescent="0.25">
      <c r="A128" s="12" t="s">
        <v>82</v>
      </c>
      <c r="B128" s="86">
        <v>133.35</v>
      </c>
      <c r="C128" s="94">
        <v>164.35599999999999</v>
      </c>
      <c r="D128" s="88">
        <f t="shared" si="8"/>
        <v>31.006</v>
      </c>
      <c r="E128" s="89">
        <f t="shared" si="9"/>
        <v>0.23251593550806149</v>
      </c>
      <c r="F128" s="95">
        <v>2455.9749999999999</v>
      </c>
      <c r="G128" s="96">
        <v>2571.3510000000001</v>
      </c>
      <c r="H128" s="88">
        <f t="shared" si="10"/>
        <v>115.3760000000002</v>
      </c>
      <c r="I128" s="89">
        <f t="shared" si="11"/>
        <v>4.6977676890033626E-2</v>
      </c>
      <c r="J128" s="3"/>
      <c r="K128" s="5"/>
      <c r="L128" s="5"/>
      <c r="M128" s="5"/>
      <c r="N128" s="5"/>
      <c r="O128" s="5"/>
      <c r="P128" s="5"/>
      <c r="Q128" s="5"/>
      <c r="R128" s="5"/>
      <c r="S128" s="4"/>
      <c r="T128" s="5"/>
      <c r="U128" s="5"/>
      <c r="V128" s="5"/>
    </row>
    <row r="129" spans="1:22" ht="20.25" x14ac:dyDescent="0.25">
      <c r="A129" s="12" t="s">
        <v>81</v>
      </c>
      <c r="B129" s="86">
        <v>102.65900000000001</v>
      </c>
      <c r="C129" s="94">
        <v>96.786000000000001</v>
      </c>
      <c r="D129" s="88">
        <f t="shared" si="8"/>
        <v>-5.8730000000000047</v>
      </c>
      <c r="E129" s="89">
        <f t="shared" si="9"/>
        <v>-5.7208817541569701E-2</v>
      </c>
      <c r="F129" s="95">
        <v>2294.143</v>
      </c>
      <c r="G129" s="96">
        <v>2305.904</v>
      </c>
      <c r="H129" s="88">
        <f t="shared" si="10"/>
        <v>11.760999999999967</v>
      </c>
      <c r="I129" s="89">
        <f t="shared" si="11"/>
        <v>5.1265330888266014E-3</v>
      </c>
      <c r="J129" s="3"/>
      <c r="K129" s="5"/>
      <c r="L129" s="5"/>
      <c r="M129" s="5"/>
      <c r="N129" s="5"/>
      <c r="O129" s="5"/>
      <c r="P129" s="5"/>
      <c r="Q129" s="5"/>
      <c r="R129" s="5"/>
      <c r="S129" s="4"/>
      <c r="T129" s="5"/>
      <c r="U129" s="5"/>
      <c r="V129" s="5"/>
    </row>
    <row r="130" spans="1:22" ht="20.25" x14ac:dyDescent="0.25">
      <c r="A130" s="12" t="s">
        <v>75</v>
      </c>
      <c r="B130" s="86">
        <v>99.954999999999998</v>
      </c>
      <c r="C130" s="94">
        <v>103.51900000000001</v>
      </c>
      <c r="D130" s="88">
        <f t="shared" si="8"/>
        <v>3.5640000000000072</v>
      </c>
      <c r="E130" s="89">
        <f t="shared" si="9"/>
        <v>3.5656045220349153E-2</v>
      </c>
      <c r="F130" s="95">
        <v>938.97900000000004</v>
      </c>
      <c r="G130" s="96">
        <v>984.47</v>
      </c>
      <c r="H130" s="88">
        <f t="shared" si="10"/>
        <v>45.490999999999985</v>
      </c>
      <c r="I130" s="89">
        <f t="shared" si="11"/>
        <v>4.8447302868328324E-2</v>
      </c>
      <c r="J130" s="3"/>
      <c r="K130" s="5"/>
      <c r="L130" s="5"/>
      <c r="M130" s="5"/>
      <c r="N130" s="5"/>
      <c r="O130" s="5"/>
      <c r="P130" s="5"/>
      <c r="Q130" s="5"/>
      <c r="R130" s="5"/>
      <c r="S130" s="4"/>
      <c r="T130" s="5"/>
      <c r="U130" s="5"/>
      <c r="V130" s="5"/>
    </row>
    <row r="131" spans="1:22" ht="20.25" x14ac:dyDescent="0.25">
      <c r="A131" s="12" t="s">
        <v>87</v>
      </c>
      <c r="B131" s="86">
        <v>44.470999999999997</v>
      </c>
      <c r="C131" s="94">
        <v>45.246000000000002</v>
      </c>
      <c r="D131" s="88">
        <f t="shared" si="8"/>
        <v>0.77500000000000568</v>
      </c>
      <c r="E131" s="89">
        <f t="shared" si="9"/>
        <v>1.742708731532927E-2</v>
      </c>
      <c r="F131" s="95">
        <v>465.72800000000001</v>
      </c>
      <c r="G131" s="96">
        <v>516.774</v>
      </c>
      <c r="H131" s="88">
        <f t="shared" si="10"/>
        <v>51.045999999999992</v>
      </c>
      <c r="I131" s="89">
        <f t="shared" si="11"/>
        <v>0.10960474783564655</v>
      </c>
      <c r="J131" s="3"/>
      <c r="K131" s="5"/>
      <c r="L131" s="5"/>
      <c r="M131" s="5"/>
      <c r="N131" s="5"/>
      <c r="O131" s="5"/>
      <c r="P131" s="5"/>
      <c r="Q131" s="5"/>
      <c r="R131" s="5"/>
      <c r="S131" s="4"/>
      <c r="T131" s="5"/>
      <c r="U131" s="5"/>
      <c r="V131" s="5"/>
    </row>
    <row r="132" spans="1:22" ht="20.25" x14ac:dyDescent="0.25">
      <c r="A132" s="12" t="s">
        <v>120</v>
      </c>
      <c r="B132" s="86">
        <v>11.755000000000001</v>
      </c>
      <c r="C132" s="94">
        <v>12.217000000000001</v>
      </c>
      <c r="D132" s="88">
        <f t="shared" si="8"/>
        <v>0.46199999999999974</v>
      </c>
      <c r="E132" s="89">
        <f t="shared" si="9"/>
        <v>3.9302424500212707E-2</v>
      </c>
      <c r="F132" s="95">
        <v>328.791</v>
      </c>
      <c r="G132" s="96">
        <v>328.76299999999998</v>
      </c>
      <c r="H132" s="88">
        <f t="shared" si="10"/>
        <v>-2.8000000000020009E-2</v>
      </c>
      <c r="I132" s="89">
        <f t="shared" si="11"/>
        <v>-8.516048188678127E-5</v>
      </c>
      <c r="J132" s="3"/>
      <c r="K132" s="5"/>
      <c r="L132" s="5"/>
      <c r="M132" s="5"/>
      <c r="N132" s="5"/>
      <c r="O132" s="5"/>
      <c r="P132" s="5"/>
      <c r="Q132" s="5"/>
      <c r="R132" s="5"/>
      <c r="S132" s="4"/>
      <c r="T132" s="5"/>
      <c r="U132" s="5"/>
      <c r="V132" s="5"/>
    </row>
    <row r="133" spans="1:22" ht="20.25" x14ac:dyDescent="0.25">
      <c r="A133" s="12" t="s">
        <v>106</v>
      </c>
      <c r="B133" s="86">
        <v>21.536999999999999</v>
      </c>
      <c r="C133" s="94">
        <v>25.588000000000001</v>
      </c>
      <c r="D133" s="88">
        <f t="shared" si="8"/>
        <v>4.0510000000000019</v>
      </c>
      <c r="E133" s="89">
        <f t="shared" si="9"/>
        <v>0.18809490644007987</v>
      </c>
      <c r="F133" s="95">
        <v>221.666</v>
      </c>
      <c r="G133" s="96">
        <v>270.495</v>
      </c>
      <c r="H133" s="88">
        <f t="shared" si="10"/>
        <v>48.829000000000008</v>
      </c>
      <c r="I133" s="89">
        <f t="shared" si="11"/>
        <v>0.2202818655093699</v>
      </c>
      <c r="J133" s="3"/>
      <c r="K133" s="5"/>
      <c r="L133" s="5"/>
      <c r="M133" s="5"/>
      <c r="N133" s="5"/>
      <c r="O133" s="5"/>
      <c r="P133" s="5"/>
      <c r="Q133" s="5"/>
      <c r="R133" s="5"/>
      <c r="S133" s="4"/>
      <c r="T133" s="5"/>
      <c r="U133" s="5"/>
      <c r="V133" s="5"/>
    </row>
    <row r="134" spans="1:22" ht="20.25" x14ac:dyDescent="0.25">
      <c r="A134" s="12" t="s">
        <v>99</v>
      </c>
      <c r="B134" s="86">
        <v>17.504000000000001</v>
      </c>
      <c r="C134" s="94">
        <v>23.161999999999999</v>
      </c>
      <c r="D134" s="88">
        <f t="shared" si="8"/>
        <v>5.6579999999999977</v>
      </c>
      <c r="E134" s="89">
        <f t="shared" si="9"/>
        <v>0.32324040219378403</v>
      </c>
      <c r="F134" s="95">
        <v>166.512</v>
      </c>
      <c r="G134" s="96">
        <v>223.7</v>
      </c>
      <c r="H134" s="88">
        <f t="shared" si="10"/>
        <v>57.187999999999988</v>
      </c>
      <c r="I134" s="89">
        <f t="shared" si="11"/>
        <v>0.3434467185548189</v>
      </c>
      <c r="J134" s="3"/>
      <c r="K134" s="5"/>
      <c r="L134" s="5"/>
      <c r="M134" s="5"/>
      <c r="N134" s="5"/>
      <c r="O134" s="5"/>
      <c r="P134" s="5"/>
      <c r="Q134" s="5"/>
      <c r="R134" s="5"/>
      <c r="S134" s="4"/>
      <c r="T134" s="5"/>
      <c r="U134" s="5"/>
      <c r="V134" s="5"/>
    </row>
    <row r="135" spans="1:22" ht="21" customHeight="1" x14ac:dyDescent="0.3">
      <c r="A135" s="12" t="s">
        <v>138</v>
      </c>
      <c r="B135" s="86">
        <v>120.05300000000004</v>
      </c>
      <c r="C135" s="94">
        <v>130.64099999999999</v>
      </c>
      <c r="D135" s="88">
        <f t="shared" si="8"/>
        <v>10.587999999999951</v>
      </c>
      <c r="E135" s="89">
        <f t="shared" si="9"/>
        <v>8.8194380815139528E-2</v>
      </c>
      <c r="F135" s="95">
        <v>1744.393</v>
      </c>
      <c r="G135" s="96">
        <v>1846.9649999999999</v>
      </c>
      <c r="H135" s="88">
        <f t="shared" si="10"/>
        <v>102.57199999999989</v>
      </c>
      <c r="I135" s="89">
        <f t="shared" si="11"/>
        <v>5.8800969735604225E-2</v>
      </c>
      <c r="J135" s="28"/>
      <c r="K135" s="5"/>
      <c r="L135" s="5"/>
      <c r="M135" s="5"/>
      <c r="N135" s="5"/>
      <c r="O135" s="5"/>
      <c r="P135" s="5"/>
      <c r="Q135" s="5"/>
      <c r="R135" s="5"/>
      <c r="S135" s="4"/>
      <c r="T135" s="5"/>
      <c r="U135" s="5"/>
      <c r="V135" s="5"/>
    </row>
    <row r="136" spans="1:22" ht="20.25" hidden="1" customHeight="1" outlineLevel="1" x14ac:dyDescent="0.25">
      <c r="A136" s="12" t="s">
        <v>90</v>
      </c>
      <c r="B136" s="86">
        <v>8.6839999999999993</v>
      </c>
      <c r="C136" s="94">
        <v>7.8739999999999997</v>
      </c>
      <c r="D136" s="88">
        <f t="shared" si="8"/>
        <v>-0.80999999999999961</v>
      </c>
      <c r="E136" s="89">
        <f t="shared" si="9"/>
        <v>-9.3274988484569277E-2</v>
      </c>
      <c r="F136" s="95">
        <v>219.18</v>
      </c>
      <c r="G136" s="96">
        <v>221.702</v>
      </c>
      <c r="H136" s="88">
        <f t="shared" si="10"/>
        <v>2.5219999999999914</v>
      </c>
      <c r="I136" s="89">
        <f t="shared" si="11"/>
        <v>1.1506524317912215E-2</v>
      </c>
      <c r="J136" s="3"/>
      <c r="K136" s="5"/>
      <c r="L136" s="5"/>
      <c r="M136" s="5"/>
      <c r="N136" s="5"/>
      <c r="O136" s="5"/>
      <c r="P136" s="5"/>
      <c r="Q136" s="5"/>
      <c r="R136" s="5"/>
      <c r="S136" s="4"/>
      <c r="T136" s="5"/>
      <c r="U136" s="5"/>
      <c r="V136" s="5"/>
    </row>
    <row r="137" spans="1:22" ht="20.25" hidden="1" customHeight="1" outlineLevel="1" x14ac:dyDescent="0.25">
      <c r="A137" s="12" t="s">
        <v>103</v>
      </c>
      <c r="B137" s="86">
        <v>3.2709999999999999</v>
      </c>
      <c r="C137" s="94">
        <v>3.1190000000000002</v>
      </c>
      <c r="D137" s="88">
        <f t="shared" si="8"/>
        <v>-0.15199999999999969</v>
      </c>
      <c r="E137" s="89">
        <f t="shared" si="9"/>
        <v>-4.6468969734026144E-2</v>
      </c>
      <c r="F137" s="95">
        <v>186.24700000000001</v>
      </c>
      <c r="G137" s="96">
        <v>175.797</v>
      </c>
      <c r="H137" s="88">
        <f t="shared" si="10"/>
        <v>-10.450000000000017</v>
      </c>
      <c r="I137" s="89">
        <f t="shared" si="11"/>
        <v>-5.6108286307967492E-2</v>
      </c>
      <c r="J137" s="3"/>
      <c r="K137" s="5"/>
      <c r="L137" s="5"/>
      <c r="M137" s="5"/>
      <c r="N137" s="5"/>
      <c r="O137" s="5"/>
      <c r="P137" s="5"/>
      <c r="Q137" s="5"/>
      <c r="R137" s="5"/>
      <c r="S137" s="4"/>
      <c r="T137" s="5"/>
      <c r="U137" s="5"/>
      <c r="V137" s="5"/>
    </row>
    <row r="138" spans="1:22" ht="20.25" hidden="1" customHeight="1" outlineLevel="1" x14ac:dyDescent="0.25">
      <c r="A138" s="12" t="s">
        <v>78</v>
      </c>
      <c r="B138" s="86">
        <v>11.25</v>
      </c>
      <c r="C138" s="94">
        <v>11.794</v>
      </c>
      <c r="D138" s="88">
        <f t="shared" si="8"/>
        <v>0.54400000000000048</v>
      </c>
      <c r="E138" s="89">
        <f t="shared" si="9"/>
        <v>4.8355555555555707E-2</v>
      </c>
      <c r="F138" s="95">
        <v>146.65</v>
      </c>
      <c r="G138" s="96">
        <v>167.846</v>
      </c>
      <c r="H138" s="88">
        <f t="shared" si="10"/>
        <v>21.195999999999998</v>
      </c>
      <c r="I138" s="89">
        <f t="shared" si="11"/>
        <v>0.1445346062052506</v>
      </c>
      <c r="J138" s="3"/>
      <c r="K138" s="5"/>
      <c r="L138" s="5"/>
      <c r="M138" s="5"/>
      <c r="N138" s="5"/>
      <c r="O138" s="5"/>
      <c r="P138" s="5"/>
      <c r="Q138" s="5"/>
      <c r="R138" s="5"/>
      <c r="S138" s="4"/>
      <c r="T138" s="5"/>
      <c r="U138" s="5"/>
      <c r="V138" s="5"/>
    </row>
    <row r="139" spans="1:22" ht="20.25" hidden="1" customHeight="1" outlineLevel="1" x14ac:dyDescent="0.25">
      <c r="A139" s="12" t="s">
        <v>96</v>
      </c>
      <c r="B139" s="86">
        <v>13.683999999999999</v>
      </c>
      <c r="C139" s="94">
        <v>14.994</v>
      </c>
      <c r="D139" s="88">
        <f t="shared" si="8"/>
        <v>1.3100000000000005</v>
      </c>
      <c r="E139" s="89">
        <f t="shared" si="9"/>
        <v>9.573224203449282E-2</v>
      </c>
      <c r="F139" s="95">
        <v>131.923</v>
      </c>
      <c r="G139" s="96">
        <v>143.22300000000001</v>
      </c>
      <c r="H139" s="88">
        <f t="shared" si="10"/>
        <v>11.300000000000011</v>
      </c>
      <c r="I139" s="89">
        <f t="shared" si="11"/>
        <v>8.5656026621589998E-2</v>
      </c>
      <c r="J139" s="3"/>
      <c r="K139" s="5"/>
      <c r="L139" s="5"/>
      <c r="M139" s="5"/>
      <c r="N139" s="5"/>
      <c r="O139" s="5"/>
      <c r="P139" s="5"/>
      <c r="Q139" s="5"/>
      <c r="R139" s="5"/>
      <c r="S139" s="4"/>
      <c r="T139" s="5"/>
      <c r="U139" s="5"/>
      <c r="V139" s="5"/>
    </row>
    <row r="140" spans="1:22" ht="20.25" hidden="1" customHeight="1" outlineLevel="1" x14ac:dyDescent="0.25">
      <c r="A140" s="12" t="s">
        <v>102</v>
      </c>
      <c r="B140" s="86">
        <v>12.367000000000001</v>
      </c>
      <c r="C140" s="94">
        <v>13.051</v>
      </c>
      <c r="D140" s="88">
        <f t="shared" si="8"/>
        <v>0.68399999999999928</v>
      </c>
      <c r="E140" s="89">
        <f t="shared" si="9"/>
        <v>5.5308482251152258E-2</v>
      </c>
      <c r="F140" s="95">
        <v>117.181</v>
      </c>
      <c r="G140" s="96">
        <v>131.316</v>
      </c>
      <c r="H140" s="88">
        <f t="shared" si="10"/>
        <v>14.135000000000005</v>
      </c>
      <c r="I140" s="89">
        <f t="shared" si="11"/>
        <v>0.12062535735315461</v>
      </c>
      <c r="J140" s="3"/>
      <c r="K140" s="5"/>
      <c r="L140" s="5"/>
      <c r="M140" s="5"/>
      <c r="N140" s="5"/>
      <c r="O140" s="5"/>
      <c r="P140" s="5"/>
      <c r="Q140" s="5"/>
      <c r="R140" s="5"/>
      <c r="S140" s="4"/>
      <c r="T140" s="5"/>
      <c r="U140" s="5"/>
      <c r="V140" s="5"/>
    </row>
    <row r="141" spans="1:22" ht="20.25" hidden="1" customHeight="1" outlineLevel="1" x14ac:dyDescent="0.25">
      <c r="A141" s="12" t="s">
        <v>93</v>
      </c>
      <c r="B141" s="86">
        <v>0.97199999999999998</v>
      </c>
      <c r="C141" s="94">
        <v>1.1879999999999999</v>
      </c>
      <c r="D141" s="88">
        <f t="shared" si="8"/>
        <v>0.21599999999999997</v>
      </c>
      <c r="E141" s="89">
        <f t="shared" si="9"/>
        <v>0.2222222222222221</v>
      </c>
      <c r="F141" s="95">
        <v>102.878</v>
      </c>
      <c r="G141" s="96">
        <v>108.559</v>
      </c>
      <c r="H141" s="88">
        <f t="shared" si="10"/>
        <v>5.6809999999999974</v>
      </c>
      <c r="I141" s="89">
        <f t="shared" si="11"/>
        <v>5.5220746904099949E-2</v>
      </c>
      <c r="J141" s="3"/>
      <c r="K141" s="5"/>
      <c r="L141" s="5"/>
      <c r="M141" s="5"/>
      <c r="N141" s="5"/>
      <c r="O141" s="5"/>
      <c r="P141" s="5"/>
      <c r="Q141" s="5"/>
      <c r="R141" s="5"/>
      <c r="S141" s="4"/>
      <c r="T141" s="5"/>
      <c r="U141" s="5"/>
      <c r="V141" s="5"/>
    </row>
    <row r="142" spans="1:22" ht="20.25" hidden="1" customHeight="1" outlineLevel="1" x14ac:dyDescent="0.25">
      <c r="A142" s="12" t="s">
        <v>112</v>
      </c>
      <c r="B142" s="86">
        <v>9.8859999999999992</v>
      </c>
      <c r="C142" s="94">
        <v>10.647</v>
      </c>
      <c r="D142" s="88">
        <f t="shared" si="8"/>
        <v>0.76100000000000101</v>
      </c>
      <c r="E142" s="89">
        <f t="shared" si="9"/>
        <v>7.6977544001618492E-2</v>
      </c>
      <c r="F142" s="95">
        <v>100.235</v>
      </c>
      <c r="G142" s="96">
        <v>103.536</v>
      </c>
      <c r="H142" s="88">
        <f t="shared" si="10"/>
        <v>3.3010000000000019</v>
      </c>
      <c r="I142" s="89">
        <f t="shared" si="11"/>
        <v>3.2932608370329852E-2</v>
      </c>
      <c r="J142" s="3"/>
      <c r="K142" s="5"/>
      <c r="L142" s="5"/>
      <c r="M142" s="5"/>
      <c r="N142" s="5"/>
      <c r="O142" s="5"/>
      <c r="P142" s="5"/>
      <c r="Q142" s="5"/>
      <c r="R142" s="5"/>
      <c r="S142" s="4"/>
      <c r="T142" s="5"/>
      <c r="U142" s="5"/>
      <c r="V142" s="5"/>
    </row>
    <row r="143" spans="1:22" ht="20.25" hidden="1" customHeight="1" outlineLevel="1" x14ac:dyDescent="0.25">
      <c r="A143" s="12" t="s">
        <v>84</v>
      </c>
      <c r="B143" s="86">
        <v>9.49</v>
      </c>
      <c r="C143" s="94">
        <v>10.475</v>
      </c>
      <c r="D143" s="88">
        <f t="shared" si="8"/>
        <v>0.98499999999999943</v>
      </c>
      <c r="E143" s="89">
        <f t="shared" si="9"/>
        <v>0.10379346680716539</v>
      </c>
      <c r="F143" s="95">
        <v>83.891999999999996</v>
      </c>
      <c r="G143" s="96">
        <v>91.096000000000004</v>
      </c>
      <c r="H143" s="88">
        <f t="shared" si="10"/>
        <v>7.2040000000000077</v>
      </c>
      <c r="I143" s="89">
        <f t="shared" si="11"/>
        <v>8.5872312020216501E-2</v>
      </c>
      <c r="J143" s="3"/>
      <c r="K143" s="5"/>
      <c r="L143" s="5"/>
      <c r="M143" s="5"/>
      <c r="N143" s="5"/>
      <c r="O143" s="5"/>
      <c r="P143" s="5"/>
      <c r="Q143" s="5"/>
      <c r="R143" s="5"/>
      <c r="S143" s="4"/>
      <c r="T143" s="5"/>
      <c r="U143" s="5"/>
      <c r="V143" s="5"/>
    </row>
    <row r="144" spans="1:22" ht="20.25" hidden="1" customHeight="1" outlineLevel="1" x14ac:dyDescent="0.25">
      <c r="A144" s="12" t="s">
        <v>91</v>
      </c>
      <c r="B144" s="86">
        <v>4.298</v>
      </c>
      <c r="C144" s="94">
        <v>5.43</v>
      </c>
      <c r="D144" s="88">
        <f t="shared" si="8"/>
        <v>1.1319999999999997</v>
      </c>
      <c r="E144" s="89">
        <f t="shared" si="9"/>
        <v>0.26337831549557933</v>
      </c>
      <c r="F144" s="95">
        <v>56.220999999999997</v>
      </c>
      <c r="G144" s="96">
        <v>73.221000000000004</v>
      </c>
      <c r="H144" s="88">
        <f t="shared" si="10"/>
        <v>17.000000000000007</v>
      </c>
      <c r="I144" s="89">
        <f t="shared" si="11"/>
        <v>0.3023781149392577</v>
      </c>
      <c r="J144" s="3"/>
      <c r="K144" s="5"/>
      <c r="L144" s="5"/>
      <c r="M144" s="5"/>
      <c r="N144" s="5"/>
      <c r="O144" s="5"/>
      <c r="P144" s="5"/>
      <c r="Q144" s="5"/>
      <c r="R144" s="5"/>
      <c r="S144" s="4"/>
      <c r="T144" s="5"/>
      <c r="U144" s="5"/>
      <c r="V144" s="5"/>
    </row>
    <row r="145" spans="1:22" ht="20.25" hidden="1" customHeight="1" outlineLevel="1" x14ac:dyDescent="0.25">
      <c r="A145" s="12" t="s">
        <v>118</v>
      </c>
      <c r="B145" s="86">
        <v>1.2110000000000001</v>
      </c>
      <c r="C145" s="94">
        <v>1.569</v>
      </c>
      <c r="D145" s="88">
        <f t="shared" si="8"/>
        <v>0.35799999999999987</v>
      </c>
      <c r="E145" s="89">
        <f t="shared" si="9"/>
        <v>0.29562345169281579</v>
      </c>
      <c r="F145" s="95">
        <v>62.384999999999998</v>
      </c>
      <c r="G145" s="96">
        <v>58.335999999999999</v>
      </c>
      <c r="H145" s="88">
        <f t="shared" si="10"/>
        <v>-4.0489999999999995</v>
      </c>
      <c r="I145" s="89">
        <f t="shared" si="11"/>
        <v>-6.4903422297026503E-2</v>
      </c>
      <c r="J145" s="3"/>
      <c r="K145" s="5"/>
      <c r="L145" s="5"/>
      <c r="M145" s="5"/>
      <c r="N145" s="5"/>
      <c r="O145" s="5"/>
      <c r="P145" s="5"/>
      <c r="Q145" s="5"/>
      <c r="R145" s="5"/>
      <c r="S145" s="4"/>
      <c r="T145" s="5"/>
      <c r="U145" s="5"/>
      <c r="V145" s="5"/>
    </row>
    <row r="146" spans="1:22" ht="20.25" hidden="1" customHeight="1" outlineLevel="1" x14ac:dyDescent="0.25">
      <c r="A146" s="12" t="s">
        <v>77</v>
      </c>
      <c r="B146" s="86">
        <v>2.7519999999999998</v>
      </c>
      <c r="C146" s="94">
        <v>4.6379999999999999</v>
      </c>
      <c r="D146" s="88">
        <f t="shared" si="8"/>
        <v>1.8860000000000001</v>
      </c>
      <c r="E146" s="89">
        <f t="shared" si="9"/>
        <v>0.68531976744186052</v>
      </c>
      <c r="F146" s="95">
        <v>28.266999999999999</v>
      </c>
      <c r="G146" s="96">
        <v>55.902999999999999</v>
      </c>
      <c r="H146" s="88">
        <f t="shared" si="10"/>
        <v>27.635999999999999</v>
      </c>
      <c r="I146" s="89">
        <f t="shared" si="11"/>
        <v>0.97767715003360811</v>
      </c>
      <c r="J146" s="3"/>
      <c r="K146" s="5"/>
      <c r="L146" s="5"/>
      <c r="M146" s="5"/>
      <c r="N146" s="5"/>
      <c r="O146" s="5"/>
      <c r="P146" s="5"/>
      <c r="Q146" s="5"/>
      <c r="R146" s="5"/>
      <c r="S146" s="4"/>
      <c r="T146" s="5"/>
      <c r="U146" s="5"/>
      <c r="V146" s="5"/>
    </row>
    <row r="147" spans="1:22" ht="20.25" hidden="1" customHeight="1" outlineLevel="1" x14ac:dyDescent="0.25">
      <c r="A147" s="12" t="s">
        <v>85</v>
      </c>
      <c r="B147" s="86">
        <v>4.9589999999999996</v>
      </c>
      <c r="C147" s="94">
        <v>5.3520000000000003</v>
      </c>
      <c r="D147" s="88">
        <f t="shared" si="8"/>
        <v>0.39300000000000068</v>
      </c>
      <c r="E147" s="89">
        <f t="shared" si="9"/>
        <v>7.9249848759830765E-2</v>
      </c>
      <c r="F147" s="95">
        <v>52.134</v>
      </c>
      <c r="G147" s="96">
        <v>50.606999999999999</v>
      </c>
      <c r="H147" s="88">
        <f t="shared" si="10"/>
        <v>-1.527000000000001</v>
      </c>
      <c r="I147" s="89">
        <f t="shared" si="11"/>
        <v>-2.9289906778685704E-2</v>
      </c>
      <c r="J147" s="3"/>
      <c r="K147" s="5"/>
      <c r="L147" s="5"/>
      <c r="M147" s="5"/>
      <c r="N147" s="5"/>
      <c r="O147" s="5"/>
      <c r="P147" s="5"/>
      <c r="Q147" s="5"/>
      <c r="R147" s="5"/>
      <c r="S147" s="4"/>
      <c r="T147" s="5"/>
      <c r="U147" s="5"/>
      <c r="V147" s="5"/>
    </row>
    <row r="148" spans="1:22" ht="20.25" hidden="1" customHeight="1" outlineLevel="1" x14ac:dyDescent="0.25">
      <c r="A148" s="12" t="s">
        <v>98</v>
      </c>
      <c r="B148" s="86">
        <v>1.23</v>
      </c>
      <c r="C148" s="94">
        <v>1.8180000000000001</v>
      </c>
      <c r="D148" s="88">
        <f t="shared" si="8"/>
        <v>0.58800000000000008</v>
      </c>
      <c r="E148" s="89">
        <f t="shared" si="9"/>
        <v>0.47804878048780486</v>
      </c>
      <c r="F148" s="95">
        <v>44.720999999999997</v>
      </c>
      <c r="G148" s="96">
        <v>49.045999999999999</v>
      </c>
      <c r="H148" s="88">
        <f t="shared" si="10"/>
        <v>4.3250000000000028</v>
      </c>
      <c r="I148" s="89">
        <f t="shared" si="11"/>
        <v>9.6710717559983062E-2</v>
      </c>
      <c r="J148" s="3"/>
      <c r="K148" s="5"/>
      <c r="L148" s="5"/>
      <c r="M148" s="5"/>
      <c r="N148" s="5"/>
      <c r="O148" s="5"/>
      <c r="P148" s="5"/>
      <c r="Q148" s="5"/>
      <c r="R148" s="5"/>
      <c r="S148" s="4"/>
      <c r="T148" s="5"/>
      <c r="U148" s="5"/>
      <c r="V148" s="5"/>
    </row>
    <row r="149" spans="1:22" ht="20.25" hidden="1" customHeight="1" outlineLevel="1" x14ac:dyDescent="0.25">
      <c r="A149" s="12" t="s">
        <v>124</v>
      </c>
      <c r="B149" s="86">
        <v>1.623</v>
      </c>
      <c r="C149" s="94">
        <v>2.02</v>
      </c>
      <c r="D149" s="88">
        <f t="shared" si="8"/>
        <v>0.39700000000000002</v>
      </c>
      <c r="E149" s="89">
        <f t="shared" si="9"/>
        <v>0.24460874922982123</v>
      </c>
      <c r="F149" s="95">
        <v>46.156999999999996</v>
      </c>
      <c r="G149" s="96">
        <v>48.593000000000004</v>
      </c>
      <c r="H149" s="88">
        <f t="shared" si="10"/>
        <v>2.436000000000007</v>
      </c>
      <c r="I149" s="89">
        <f t="shared" si="11"/>
        <v>5.2776393613103156E-2</v>
      </c>
      <c r="J149" s="3"/>
      <c r="K149" s="5"/>
      <c r="L149" s="5"/>
      <c r="M149" s="5"/>
      <c r="N149" s="5"/>
      <c r="O149" s="5"/>
      <c r="P149" s="5"/>
      <c r="Q149" s="5"/>
      <c r="R149" s="5"/>
      <c r="S149" s="4"/>
      <c r="T149" s="5"/>
      <c r="U149" s="5"/>
      <c r="V149" s="5"/>
    </row>
    <row r="150" spans="1:22" ht="20.25" hidden="1" customHeight="1" outlineLevel="1" x14ac:dyDescent="0.25">
      <c r="A150" s="12" t="s">
        <v>80</v>
      </c>
      <c r="B150" s="86">
        <v>4.258</v>
      </c>
      <c r="C150" s="94">
        <v>4.49</v>
      </c>
      <c r="D150" s="88">
        <f t="shared" si="8"/>
        <v>0.23200000000000021</v>
      </c>
      <c r="E150" s="89">
        <f t="shared" si="9"/>
        <v>5.4485674025364084E-2</v>
      </c>
      <c r="F150" s="95">
        <v>45.441000000000003</v>
      </c>
      <c r="G150" s="96">
        <v>48.003999999999998</v>
      </c>
      <c r="H150" s="88">
        <f t="shared" si="10"/>
        <v>2.5629999999999953</v>
      </c>
      <c r="I150" s="89">
        <f t="shared" si="11"/>
        <v>5.6402808036794871E-2</v>
      </c>
      <c r="J150" s="3"/>
      <c r="K150" s="5"/>
      <c r="L150" s="5"/>
      <c r="M150" s="5"/>
      <c r="N150" s="5"/>
      <c r="O150" s="5"/>
      <c r="P150" s="5"/>
      <c r="Q150" s="5"/>
      <c r="R150" s="5"/>
      <c r="S150" s="4"/>
      <c r="T150" s="5"/>
      <c r="U150" s="5"/>
      <c r="V150" s="5"/>
    </row>
    <row r="151" spans="1:22" ht="20.25" hidden="1" customHeight="1" outlineLevel="1" x14ac:dyDescent="0.25">
      <c r="A151" s="12" t="s">
        <v>97</v>
      </c>
      <c r="B151" s="86">
        <v>4.8120000000000003</v>
      </c>
      <c r="C151" s="94">
        <v>4.6520000000000001</v>
      </c>
      <c r="D151" s="88">
        <f t="shared" si="8"/>
        <v>-0.16000000000000014</v>
      </c>
      <c r="E151" s="89">
        <f t="shared" si="9"/>
        <v>-3.3250207813798838E-2</v>
      </c>
      <c r="F151" s="95">
        <v>40.664999999999999</v>
      </c>
      <c r="G151" s="96">
        <v>44.35</v>
      </c>
      <c r="H151" s="88">
        <f t="shared" si="10"/>
        <v>3.6850000000000023</v>
      </c>
      <c r="I151" s="89">
        <f t="shared" si="11"/>
        <v>9.0618467969998839E-2</v>
      </c>
      <c r="J151" s="3"/>
      <c r="K151" s="5"/>
      <c r="L151" s="5"/>
      <c r="M151" s="5"/>
      <c r="N151" s="5"/>
      <c r="O151" s="5"/>
      <c r="P151" s="5"/>
      <c r="Q151" s="5"/>
      <c r="R151" s="5"/>
      <c r="S151" s="4"/>
      <c r="T151" s="5"/>
      <c r="U151" s="5"/>
      <c r="V151" s="5"/>
    </row>
    <row r="152" spans="1:22" ht="20.25" hidden="1" customHeight="1" outlineLevel="1" x14ac:dyDescent="0.25">
      <c r="A152" s="12" t="s">
        <v>101</v>
      </c>
      <c r="B152" s="86">
        <v>3.7959999999999998</v>
      </c>
      <c r="C152" s="94">
        <v>5.298</v>
      </c>
      <c r="D152" s="88">
        <f t="shared" si="8"/>
        <v>1.5020000000000002</v>
      </c>
      <c r="E152" s="89">
        <f t="shared" si="9"/>
        <v>0.39567966280295064</v>
      </c>
      <c r="F152" s="95">
        <v>40.654000000000003</v>
      </c>
      <c r="G152" s="96">
        <v>43.954000000000001</v>
      </c>
      <c r="H152" s="88">
        <f t="shared" si="10"/>
        <v>3.2999999999999972</v>
      </c>
      <c r="I152" s="89">
        <f t="shared" si="11"/>
        <v>8.1172824322329751E-2</v>
      </c>
      <c r="J152" s="3"/>
      <c r="K152" s="5"/>
      <c r="L152" s="5"/>
      <c r="M152" s="5"/>
      <c r="N152" s="5"/>
      <c r="O152" s="5"/>
      <c r="P152" s="5"/>
      <c r="Q152" s="5"/>
      <c r="R152" s="5"/>
      <c r="S152" s="4"/>
      <c r="T152" s="5"/>
      <c r="U152" s="5"/>
      <c r="V152" s="5"/>
    </row>
    <row r="153" spans="1:22" ht="20.25" hidden="1" customHeight="1" outlineLevel="1" x14ac:dyDescent="0.25">
      <c r="A153" s="12" t="s">
        <v>105</v>
      </c>
      <c r="B153" s="86">
        <v>4.593</v>
      </c>
      <c r="C153" s="94">
        <v>4.766</v>
      </c>
      <c r="D153" s="88">
        <f t="shared" si="8"/>
        <v>0.17300000000000004</v>
      </c>
      <c r="E153" s="89">
        <f t="shared" si="9"/>
        <v>3.7666013498802497E-2</v>
      </c>
      <c r="F153" s="95">
        <v>44.628999999999998</v>
      </c>
      <c r="G153" s="96">
        <v>42.249000000000002</v>
      </c>
      <c r="H153" s="88">
        <f t="shared" si="10"/>
        <v>-2.3799999999999955</v>
      </c>
      <c r="I153" s="89">
        <f t="shared" si="11"/>
        <v>-5.3328553182907856E-2</v>
      </c>
      <c r="J153" s="3"/>
      <c r="K153" s="5"/>
      <c r="L153" s="5"/>
      <c r="M153" s="5"/>
      <c r="N153" s="5"/>
      <c r="O153" s="5"/>
      <c r="P153" s="5"/>
      <c r="Q153" s="5"/>
      <c r="R153" s="5"/>
      <c r="S153" s="4"/>
      <c r="T153" s="5"/>
      <c r="U153" s="5"/>
      <c r="V153" s="5"/>
    </row>
    <row r="154" spans="1:22" ht="20.25" hidden="1" customHeight="1" outlineLevel="1" x14ac:dyDescent="0.25">
      <c r="A154" s="12" t="s">
        <v>94</v>
      </c>
      <c r="B154" s="86">
        <v>3.5179999999999998</v>
      </c>
      <c r="C154" s="94">
        <v>4.1849999999999996</v>
      </c>
      <c r="D154" s="88">
        <f t="shared" si="8"/>
        <v>0.66699999999999982</v>
      </c>
      <c r="E154" s="89">
        <f t="shared" si="9"/>
        <v>0.18959636156907322</v>
      </c>
      <c r="F154" s="95">
        <v>32.639000000000003</v>
      </c>
      <c r="G154" s="96">
        <v>39.482999999999997</v>
      </c>
      <c r="H154" s="88">
        <f t="shared" si="10"/>
        <v>6.8439999999999941</v>
      </c>
      <c r="I154" s="89">
        <f t="shared" si="11"/>
        <v>0.20968779680749994</v>
      </c>
      <c r="J154" s="3"/>
      <c r="K154" s="5"/>
      <c r="L154" s="5"/>
      <c r="M154" s="5"/>
      <c r="N154" s="5"/>
      <c r="O154" s="5"/>
      <c r="P154" s="5"/>
      <c r="Q154" s="5"/>
      <c r="R154" s="5"/>
      <c r="S154" s="4"/>
      <c r="T154" s="5"/>
      <c r="U154" s="5"/>
      <c r="V154" s="5"/>
    </row>
    <row r="155" spans="1:22" ht="20.25" hidden="1" customHeight="1" outlineLevel="1" x14ac:dyDescent="0.25">
      <c r="A155" s="12" t="s">
        <v>95</v>
      </c>
      <c r="B155" s="86">
        <v>2.613</v>
      </c>
      <c r="C155" s="94">
        <v>2.3879999999999999</v>
      </c>
      <c r="D155" s="88">
        <f t="shared" si="8"/>
        <v>-0.22500000000000009</v>
      </c>
      <c r="E155" s="89">
        <f t="shared" si="9"/>
        <v>-8.6107921928817444E-2</v>
      </c>
      <c r="F155" s="95">
        <v>31.082999999999998</v>
      </c>
      <c r="G155" s="96">
        <v>27.971</v>
      </c>
      <c r="H155" s="88">
        <f t="shared" si="10"/>
        <v>-3.1119999999999983</v>
      </c>
      <c r="I155" s="89">
        <f t="shared" si="11"/>
        <v>-0.10011903612907369</v>
      </c>
      <c r="J155" s="3"/>
      <c r="K155" s="5"/>
      <c r="L155" s="5"/>
      <c r="M155" s="5"/>
      <c r="N155" s="5"/>
      <c r="O155" s="5"/>
      <c r="P155" s="5"/>
      <c r="Q155" s="5"/>
      <c r="R155" s="5"/>
      <c r="S155" s="4"/>
      <c r="T155" s="5"/>
      <c r="U155" s="5"/>
      <c r="V155" s="5"/>
    </row>
    <row r="156" spans="1:22" ht="20.25" hidden="1" customHeight="1" outlineLevel="1" x14ac:dyDescent="0.25">
      <c r="A156" s="12" t="s">
        <v>86</v>
      </c>
      <c r="B156" s="86">
        <v>2.8959999999999999</v>
      </c>
      <c r="C156" s="94">
        <v>1.55</v>
      </c>
      <c r="D156" s="88">
        <f t="shared" si="8"/>
        <v>-1.3459999999999999</v>
      </c>
      <c r="E156" s="89">
        <f t="shared" si="9"/>
        <v>-0.46477900552486184</v>
      </c>
      <c r="F156" s="95">
        <v>29.748000000000001</v>
      </c>
      <c r="G156" s="96">
        <v>23.31</v>
      </c>
      <c r="H156" s="88">
        <f t="shared" si="10"/>
        <v>-6.4380000000000024</v>
      </c>
      <c r="I156" s="89">
        <f t="shared" si="11"/>
        <v>-0.21641791044776126</v>
      </c>
      <c r="J156" s="3"/>
      <c r="K156" s="5"/>
      <c r="L156" s="5"/>
      <c r="M156" s="5"/>
      <c r="N156" s="5"/>
      <c r="O156" s="5"/>
      <c r="P156" s="5"/>
      <c r="Q156" s="5"/>
      <c r="R156" s="5"/>
      <c r="S156" s="4"/>
      <c r="T156" s="5"/>
      <c r="U156" s="5"/>
      <c r="V156" s="5"/>
    </row>
    <row r="157" spans="1:22" ht="20.25" hidden="1" customHeight="1" outlineLevel="1" x14ac:dyDescent="0.25">
      <c r="A157" s="12" t="s">
        <v>79</v>
      </c>
      <c r="B157" s="86">
        <v>1.45</v>
      </c>
      <c r="C157" s="94">
        <v>2.258</v>
      </c>
      <c r="D157" s="88">
        <f t="shared" si="8"/>
        <v>0.80800000000000005</v>
      </c>
      <c r="E157" s="89">
        <f t="shared" si="9"/>
        <v>0.55724137931034479</v>
      </c>
      <c r="F157" s="95">
        <v>24.184000000000001</v>
      </c>
      <c r="G157" s="96">
        <v>22.082999999999998</v>
      </c>
      <c r="H157" s="88">
        <f t="shared" si="10"/>
        <v>-2.1010000000000026</v>
      </c>
      <c r="I157" s="89">
        <f t="shared" si="11"/>
        <v>-8.6875620244790008E-2</v>
      </c>
      <c r="J157" s="3"/>
      <c r="K157" s="5"/>
      <c r="L157" s="5"/>
      <c r="M157" s="5"/>
      <c r="N157" s="5"/>
      <c r="O157" s="5"/>
      <c r="P157" s="5"/>
      <c r="Q157" s="5"/>
      <c r="R157" s="5"/>
      <c r="S157" s="4"/>
      <c r="T157" s="5"/>
      <c r="U157" s="5"/>
      <c r="V157" s="5"/>
    </row>
    <row r="158" spans="1:22" ht="20.25" hidden="1" customHeight="1" outlineLevel="1" x14ac:dyDescent="0.25">
      <c r="A158" s="12" t="s">
        <v>83</v>
      </c>
      <c r="B158" s="86">
        <v>0.99</v>
      </c>
      <c r="C158" s="94">
        <v>1.143</v>
      </c>
      <c r="D158" s="88">
        <f t="shared" si="8"/>
        <v>0.15300000000000002</v>
      </c>
      <c r="E158" s="89">
        <f t="shared" si="9"/>
        <v>0.15454545454545454</v>
      </c>
      <c r="F158" s="95">
        <v>11.093999999999999</v>
      </c>
      <c r="G158" s="96">
        <v>12.801</v>
      </c>
      <c r="H158" s="88">
        <f t="shared" si="10"/>
        <v>1.7070000000000007</v>
      </c>
      <c r="I158" s="89">
        <f t="shared" si="11"/>
        <v>0.1538669551108709</v>
      </c>
      <c r="J158" s="3"/>
      <c r="K158" s="5"/>
      <c r="L158" s="5"/>
      <c r="M158" s="5"/>
      <c r="N158" s="5"/>
      <c r="O158" s="5"/>
      <c r="P158" s="5"/>
      <c r="Q158" s="5"/>
      <c r="R158" s="5"/>
      <c r="S158" s="4"/>
      <c r="T158" s="5"/>
      <c r="U158" s="5"/>
      <c r="V158" s="5"/>
    </row>
    <row r="159" spans="1:22" ht="20.25" hidden="1" customHeight="1" outlineLevel="1" x14ac:dyDescent="0.25">
      <c r="A159" s="12" t="s">
        <v>109</v>
      </c>
      <c r="B159" s="86">
        <v>0.84399999999999997</v>
      </c>
      <c r="C159" s="94">
        <v>0.84799999999999998</v>
      </c>
      <c r="D159" s="88">
        <f t="shared" si="8"/>
        <v>4.0000000000000036E-3</v>
      </c>
      <c r="E159" s="89">
        <f t="shared" si="9"/>
        <v>4.7393364928909332E-3</v>
      </c>
      <c r="F159" s="95">
        <v>10.824</v>
      </c>
      <c r="G159" s="96">
        <v>12.096</v>
      </c>
      <c r="H159" s="88">
        <f t="shared" si="10"/>
        <v>1.2720000000000002</v>
      </c>
      <c r="I159" s="89">
        <f t="shared" si="11"/>
        <v>0.11751662971175159</v>
      </c>
      <c r="J159" s="3"/>
      <c r="K159" s="5"/>
      <c r="L159" s="5"/>
      <c r="M159" s="5"/>
      <c r="N159" s="5"/>
      <c r="O159" s="5"/>
      <c r="P159" s="5"/>
      <c r="Q159" s="5"/>
      <c r="R159" s="5"/>
      <c r="S159" s="4"/>
      <c r="T159" s="5"/>
      <c r="U159" s="5"/>
      <c r="V159" s="5"/>
    </row>
    <row r="160" spans="1:22" ht="20.25" hidden="1" customHeight="1" outlineLevel="1" x14ac:dyDescent="0.25">
      <c r="A160" s="12" t="s">
        <v>116</v>
      </c>
      <c r="B160" s="86">
        <v>0.78600000000000003</v>
      </c>
      <c r="C160" s="94">
        <v>0.79600000000000004</v>
      </c>
      <c r="D160" s="88">
        <f t="shared" si="8"/>
        <v>1.0000000000000009E-2</v>
      </c>
      <c r="E160" s="89">
        <f t="shared" si="9"/>
        <v>1.2722646310432628E-2</v>
      </c>
      <c r="F160" s="95">
        <v>9.3930000000000007</v>
      </c>
      <c r="G160" s="96">
        <v>8.9760000000000009</v>
      </c>
      <c r="H160" s="88">
        <f t="shared" si="10"/>
        <v>-0.41699999999999982</v>
      </c>
      <c r="I160" s="89">
        <f t="shared" si="11"/>
        <v>-4.4394762056850778E-2</v>
      </c>
      <c r="J160" s="3"/>
      <c r="K160" s="5"/>
      <c r="L160" s="5"/>
      <c r="M160" s="5"/>
      <c r="N160" s="5"/>
      <c r="O160" s="5"/>
      <c r="P160" s="5"/>
      <c r="Q160" s="5"/>
      <c r="R160" s="5"/>
      <c r="S160" s="4"/>
      <c r="T160" s="5"/>
      <c r="U160" s="5"/>
      <c r="V160" s="5"/>
    </row>
    <row r="161" spans="1:22" ht="20.25" hidden="1" customHeight="1" outlineLevel="1" x14ac:dyDescent="0.25">
      <c r="A161" s="12" t="s">
        <v>107</v>
      </c>
      <c r="B161" s="86">
        <v>0.53100000000000003</v>
      </c>
      <c r="C161" s="94">
        <v>0.70199999999999996</v>
      </c>
      <c r="D161" s="88">
        <f t="shared" si="8"/>
        <v>0.17099999999999993</v>
      </c>
      <c r="E161" s="89">
        <f t="shared" si="9"/>
        <v>0.32203389830508455</v>
      </c>
      <c r="F161" s="95">
        <v>6.8970000000000002</v>
      </c>
      <c r="G161" s="96">
        <v>7.3929999999999998</v>
      </c>
      <c r="H161" s="88">
        <f t="shared" si="10"/>
        <v>0.49599999999999955</v>
      </c>
      <c r="I161" s="89">
        <f t="shared" si="11"/>
        <v>7.1915325503842276E-2</v>
      </c>
      <c r="J161" s="3"/>
      <c r="K161" s="5"/>
      <c r="L161" s="5"/>
      <c r="M161" s="5"/>
      <c r="N161" s="5"/>
      <c r="O161" s="5"/>
      <c r="P161" s="5"/>
      <c r="Q161" s="5"/>
      <c r="R161" s="5"/>
      <c r="S161" s="4"/>
      <c r="T161" s="5"/>
      <c r="U161" s="5"/>
      <c r="V161" s="5"/>
    </row>
    <row r="162" spans="1:22" ht="20.25" hidden="1" customHeight="1" outlineLevel="1" x14ac:dyDescent="0.25">
      <c r="A162" s="12" t="s">
        <v>89</v>
      </c>
      <c r="B162" s="86">
        <v>0.51300000000000001</v>
      </c>
      <c r="C162" s="94">
        <v>0.60899999999999999</v>
      </c>
      <c r="D162" s="88">
        <f t="shared" si="8"/>
        <v>9.5999999999999974E-2</v>
      </c>
      <c r="E162" s="89">
        <f t="shared" si="9"/>
        <v>0.1871345029239766</v>
      </c>
      <c r="F162" s="95">
        <v>6.6130000000000004</v>
      </c>
      <c r="G162" s="96">
        <v>6.3550000000000004</v>
      </c>
      <c r="H162" s="88">
        <f t="shared" si="10"/>
        <v>-0.25800000000000001</v>
      </c>
      <c r="I162" s="89">
        <f t="shared" si="11"/>
        <v>-3.9014063208831051E-2</v>
      </c>
      <c r="J162" s="3"/>
      <c r="K162" s="5"/>
      <c r="L162" s="5"/>
      <c r="M162" s="5"/>
      <c r="N162" s="5"/>
      <c r="O162" s="5"/>
      <c r="P162" s="5"/>
      <c r="Q162" s="5"/>
      <c r="R162" s="5"/>
      <c r="S162" s="4"/>
      <c r="T162" s="5"/>
      <c r="U162" s="5"/>
      <c r="V162" s="5"/>
    </row>
    <row r="163" spans="1:22" ht="20.25" hidden="1" customHeight="1" outlineLevel="1" x14ac:dyDescent="0.25">
      <c r="A163" s="12" t="s">
        <v>113</v>
      </c>
      <c r="B163" s="86">
        <v>0.42399999999999999</v>
      </c>
      <c r="C163" s="94">
        <v>0.501</v>
      </c>
      <c r="D163" s="88">
        <f t="shared" si="8"/>
        <v>7.7000000000000013E-2</v>
      </c>
      <c r="E163" s="89">
        <f t="shared" si="9"/>
        <v>0.18160377358490565</v>
      </c>
      <c r="F163" s="95">
        <v>5.2670000000000003</v>
      </c>
      <c r="G163" s="96">
        <v>5.5330000000000004</v>
      </c>
      <c r="H163" s="88">
        <f t="shared" si="10"/>
        <v>0.26600000000000001</v>
      </c>
      <c r="I163" s="89">
        <f t="shared" si="11"/>
        <v>5.0503132713119347E-2</v>
      </c>
      <c r="J163" s="3"/>
      <c r="K163" s="5"/>
      <c r="L163" s="5"/>
      <c r="M163" s="5"/>
      <c r="N163" s="5"/>
      <c r="O163" s="5"/>
      <c r="P163" s="5"/>
      <c r="Q163" s="5"/>
      <c r="R163" s="5"/>
      <c r="S163" s="4"/>
      <c r="T163" s="5"/>
      <c r="U163" s="5"/>
      <c r="V163" s="5"/>
    </row>
    <row r="164" spans="1:22" ht="20.25" hidden="1" customHeight="1" outlineLevel="1" x14ac:dyDescent="0.25">
      <c r="A164" s="12" t="s">
        <v>104</v>
      </c>
      <c r="B164" s="86">
        <v>0.40899999999999997</v>
      </c>
      <c r="C164" s="94">
        <v>0.55700000000000005</v>
      </c>
      <c r="D164" s="88">
        <f t="shared" si="8"/>
        <v>0.14800000000000008</v>
      </c>
      <c r="E164" s="89">
        <f t="shared" si="9"/>
        <v>0.36185819070904657</v>
      </c>
      <c r="F164" s="95">
        <v>5.6980000000000004</v>
      </c>
      <c r="G164" s="96">
        <v>4.6639999999999997</v>
      </c>
      <c r="H164" s="88">
        <f t="shared" si="10"/>
        <v>-1.0340000000000007</v>
      </c>
      <c r="I164" s="89">
        <f t="shared" si="11"/>
        <v>-0.18146718146718155</v>
      </c>
      <c r="J164" s="3"/>
      <c r="K164" s="5"/>
      <c r="L164" s="5"/>
      <c r="M164" s="5"/>
      <c r="N164" s="5"/>
      <c r="O164" s="5"/>
      <c r="P164" s="5"/>
      <c r="Q164" s="5"/>
      <c r="R164" s="5"/>
      <c r="S164" s="4"/>
      <c r="T164" s="5"/>
      <c r="U164" s="5"/>
      <c r="V164" s="5"/>
    </row>
    <row r="165" spans="1:22" ht="20.25" hidden="1" customHeight="1" outlineLevel="1" x14ac:dyDescent="0.25">
      <c r="A165" s="12" t="s">
        <v>110</v>
      </c>
      <c r="B165" s="86">
        <v>0.39600000000000002</v>
      </c>
      <c r="C165" s="94">
        <v>0.39300000000000002</v>
      </c>
      <c r="D165" s="88">
        <f t="shared" si="8"/>
        <v>-3.0000000000000027E-3</v>
      </c>
      <c r="E165" s="89">
        <f t="shared" si="9"/>
        <v>-7.575757575757569E-3</v>
      </c>
      <c r="F165" s="95">
        <v>4.0679999999999996</v>
      </c>
      <c r="G165" s="96">
        <v>4.266</v>
      </c>
      <c r="H165" s="88">
        <f t="shared" si="10"/>
        <v>0.1980000000000004</v>
      </c>
      <c r="I165" s="89">
        <f t="shared" si="11"/>
        <v>4.8672566371681603E-2</v>
      </c>
      <c r="J165" s="3"/>
      <c r="K165" s="5"/>
      <c r="L165" s="5"/>
      <c r="M165" s="5"/>
      <c r="N165" s="5"/>
      <c r="O165" s="5"/>
      <c r="P165" s="5"/>
      <c r="Q165" s="5"/>
      <c r="R165" s="5"/>
      <c r="S165" s="4"/>
      <c r="T165" s="5"/>
      <c r="U165" s="5"/>
      <c r="V165" s="5"/>
    </row>
    <row r="166" spans="1:22" ht="20.25" hidden="1" customHeight="1" outlineLevel="1" x14ac:dyDescent="0.25">
      <c r="A166" s="12" t="s">
        <v>92</v>
      </c>
      <c r="B166" s="86">
        <v>0.313</v>
      </c>
      <c r="C166" s="94">
        <v>0.376</v>
      </c>
      <c r="D166" s="88">
        <f t="shared" si="8"/>
        <v>6.3E-2</v>
      </c>
      <c r="E166" s="89">
        <f t="shared" si="9"/>
        <v>0.20127795527156556</v>
      </c>
      <c r="F166" s="95">
        <v>3.1549999999999998</v>
      </c>
      <c r="G166" s="96">
        <v>3.306</v>
      </c>
      <c r="H166" s="88">
        <f t="shared" si="10"/>
        <v>0.15100000000000025</v>
      </c>
      <c r="I166" s="89">
        <f t="shared" si="11"/>
        <v>4.7860538827258381E-2</v>
      </c>
      <c r="J166" s="3"/>
      <c r="K166" s="5"/>
      <c r="L166" s="5"/>
      <c r="M166" s="5"/>
      <c r="N166" s="5"/>
      <c r="O166" s="5"/>
      <c r="P166" s="5"/>
      <c r="Q166" s="5"/>
      <c r="R166" s="5"/>
      <c r="S166" s="4"/>
      <c r="T166" s="5"/>
      <c r="U166" s="5"/>
      <c r="V166" s="5"/>
    </row>
    <row r="167" spans="1:22" ht="20.25" hidden="1" customHeight="1" outlineLevel="1" x14ac:dyDescent="0.25">
      <c r="A167" s="12" t="s">
        <v>88</v>
      </c>
      <c r="B167" s="86">
        <v>0.27400000000000002</v>
      </c>
      <c r="C167" s="94">
        <v>0.30099999999999999</v>
      </c>
      <c r="D167" s="88">
        <f t="shared" si="8"/>
        <v>2.6999999999999968E-2</v>
      </c>
      <c r="E167" s="89">
        <f t="shared" si="9"/>
        <v>9.8540145985401395E-2</v>
      </c>
      <c r="F167" s="95">
        <v>2.274</v>
      </c>
      <c r="G167" s="96">
        <v>3.3</v>
      </c>
      <c r="H167" s="88">
        <f t="shared" si="10"/>
        <v>1.0259999999999998</v>
      </c>
      <c r="I167" s="89">
        <f t="shared" si="11"/>
        <v>0.4511873350923481</v>
      </c>
      <c r="J167" s="3"/>
      <c r="K167" s="5"/>
      <c r="L167" s="5"/>
      <c r="M167" s="5"/>
      <c r="N167" s="5"/>
      <c r="O167" s="5"/>
      <c r="P167" s="5"/>
      <c r="Q167" s="5"/>
      <c r="R167" s="5"/>
      <c r="S167" s="4"/>
      <c r="T167" s="5"/>
      <c r="U167" s="5"/>
      <c r="V167" s="5"/>
    </row>
    <row r="168" spans="1:22" ht="20.25" hidden="1" customHeight="1" outlineLevel="1" x14ac:dyDescent="0.25">
      <c r="A168" s="12" t="s">
        <v>100</v>
      </c>
      <c r="B168" s="86">
        <v>0.252</v>
      </c>
      <c r="C168" s="94">
        <v>0.371</v>
      </c>
      <c r="D168" s="88">
        <f t="shared" si="8"/>
        <v>0.11899999999999999</v>
      </c>
      <c r="E168" s="89">
        <f t="shared" si="9"/>
        <v>0.4722222222222221</v>
      </c>
      <c r="F168" s="95">
        <v>2.556</v>
      </c>
      <c r="G168" s="96">
        <v>2.7109999999999999</v>
      </c>
      <c r="H168" s="88">
        <f t="shared" si="10"/>
        <v>0.1549999999999998</v>
      </c>
      <c r="I168" s="89">
        <f t="shared" si="11"/>
        <v>6.0641627543035925E-2</v>
      </c>
      <c r="J168" s="3"/>
      <c r="K168" s="5"/>
      <c r="L168" s="5"/>
      <c r="M168" s="5"/>
      <c r="N168" s="5"/>
      <c r="O168" s="5"/>
      <c r="P168" s="5"/>
      <c r="Q168" s="5"/>
      <c r="R168" s="5"/>
      <c r="S168" s="4"/>
      <c r="T168" s="5"/>
      <c r="U168" s="5"/>
      <c r="V168" s="5"/>
    </row>
    <row r="169" spans="1:22" ht="20.25" hidden="1" customHeight="1" outlineLevel="1" x14ac:dyDescent="0.25">
      <c r="A169" s="12" t="s">
        <v>127</v>
      </c>
      <c r="B169" s="86">
        <v>0.14000000000000001</v>
      </c>
      <c r="C169" s="94">
        <v>0.189</v>
      </c>
      <c r="D169" s="88">
        <f t="shared" si="8"/>
        <v>4.8999999999999988E-2</v>
      </c>
      <c r="E169" s="89">
        <f t="shared" si="9"/>
        <v>0.34999999999999987</v>
      </c>
      <c r="F169" s="95">
        <v>2.6150000000000002</v>
      </c>
      <c r="G169" s="96">
        <v>2.2789999999999999</v>
      </c>
      <c r="H169" s="88">
        <f t="shared" si="10"/>
        <v>-0.3360000000000003</v>
      </c>
      <c r="I169" s="89">
        <f t="shared" si="11"/>
        <v>-0.12848948374761004</v>
      </c>
      <c r="J169" s="3"/>
      <c r="K169" s="5"/>
      <c r="L169" s="5"/>
      <c r="M169" s="5"/>
      <c r="N169" s="5"/>
      <c r="O169" s="5"/>
      <c r="P169" s="5"/>
      <c r="Q169" s="5"/>
      <c r="R169" s="5"/>
      <c r="S169" s="4"/>
      <c r="T169" s="5"/>
      <c r="U169" s="5"/>
      <c r="V169" s="5"/>
    </row>
    <row r="170" spans="1:22" ht="20.25" hidden="1" customHeight="1" outlineLevel="1" x14ac:dyDescent="0.25">
      <c r="A170" s="12" t="s">
        <v>122</v>
      </c>
      <c r="B170" s="86">
        <v>0.155</v>
      </c>
      <c r="C170" s="94">
        <v>0.16300000000000001</v>
      </c>
      <c r="D170" s="88">
        <f t="shared" si="8"/>
        <v>8.0000000000000071E-3</v>
      </c>
      <c r="E170" s="89">
        <f t="shared" si="9"/>
        <v>5.1612903225806583E-2</v>
      </c>
      <c r="F170" s="95">
        <v>1.21</v>
      </c>
      <c r="G170" s="96">
        <v>1.216</v>
      </c>
      <c r="H170" s="88">
        <f t="shared" si="10"/>
        <v>6.0000000000000053E-3</v>
      </c>
      <c r="I170" s="89">
        <f t="shared" si="11"/>
        <v>4.9586776859504855E-3</v>
      </c>
      <c r="J170" s="3"/>
      <c r="K170" s="5"/>
      <c r="L170" s="5"/>
      <c r="M170" s="5"/>
      <c r="N170" s="5"/>
      <c r="O170" s="5"/>
      <c r="P170" s="5"/>
      <c r="Q170" s="5"/>
      <c r="R170" s="5"/>
      <c r="S170" s="4"/>
      <c r="T170" s="5"/>
      <c r="U170" s="5"/>
      <c r="V170" s="5"/>
    </row>
    <row r="171" spans="1:22" ht="20.25" hidden="1" customHeight="1" outlineLevel="1" x14ac:dyDescent="0.25">
      <c r="A171" s="12" t="s">
        <v>115</v>
      </c>
      <c r="B171" s="86">
        <v>0.13400000000000001</v>
      </c>
      <c r="C171" s="94">
        <v>5.2999999999999999E-2</v>
      </c>
      <c r="D171" s="88">
        <f t="shared" si="8"/>
        <v>-8.1000000000000016E-2</v>
      </c>
      <c r="E171" s="89">
        <f t="shared" si="9"/>
        <v>-0.60447761194029859</v>
      </c>
      <c r="F171" s="95">
        <v>1.7589999999999999</v>
      </c>
      <c r="G171" s="96">
        <v>0.97299999999999998</v>
      </c>
      <c r="H171" s="88">
        <f t="shared" si="10"/>
        <v>-0.78599999999999992</v>
      </c>
      <c r="I171" s="89">
        <f t="shared" si="11"/>
        <v>-0.44684479818078449</v>
      </c>
      <c r="J171" s="3"/>
      <c r="K171" s="5"/>
      <c r="L171" s="5"/>
      <c r="M171" s="5"/>
      <c r="N171" s="5"/>
      <c r="O171" s="5"/>
      <c r="P171" s="5"/>
      <c r="Q171" s="5"/>
      <c r="R171" s="5"/>
      <c r="S171" s="4"/>
      <c r="T171" s="5"/>
      <c r="U171" s="5"/>
      <c r="V171" s="5"/>
    </row>
    <row r="172" spans="1:22" ht="20.25" hidden="1" customHeight="1" outlineLevel="1" x14ac:dyDescent="0.25">
      <c r="A172" s="12" t="s">
        <v>121</v>
      </c>
      <c r="B172" s="86">
        <v>4.0000000000000001E-3</v>
      </c>
      <c r="C172" s="94">
        <v>4.8000000000000001E-2</v>
      </c>
      <c r="D172" s="88">
        <f t="shared" si="8"/>
        <v>4.3999999999999997E-2</v>
      </c>
      <c r="E172" s="89">
        <f t="shared" si="9"/>
        <v>11</v>
      </c>
      <c r="F172" s="95">
        <v>0.159</v>
      </c>
      <c r="G172" s="96">
        <v>0.25600000000000001</v>
      </c>
      <c r="H172" s="88">
        <f t="shared" si="10"/>
        <v>9.7000000000000003E-2</v>
      </c>
      <c r="I172" s="89">
        <f t="shared" si="11"/>
        <v>0.61006289308176109</v>
      </c>
      <c r="J172" s="3"/>
      <c r="K172" s="5"/>
      <c r="L172" s="5"/>
      <c r="M172" s="5"/>
      <c r="N172" s="5"/>
      <c r="O172" s="5"/>
      <c r="P172" s="5"/>
      <c r="Q172" s="5"/>
      <c r="R172" s="5"/>
      <c r="S172" s="4"/>
      <c r="T172" s="5"/>
      <c r="U172" s="5"/>
      <c r="V172" s="5"/>
    </row>
    <row r="173" spans="1:22" ht="20.25" hidden="1" customHeight="1" outlineLevel="1" x14ac:dyDescent="0.25">
      <c r="A173" s="12" t="s">
        <v>129</v>
      </c>
      <c r="B173" s="86">
        <v>8.1000000000000003E-2</v>
      </c>
      <c r="C173" s="94">
        <v>1.2E-2</v>
      </c>
      <c r="D173" s="88">
        <f t="shared" si="8"/>
        <v>-6.9000000000000006E-2</v>
      </c>
      <c r="E173" s="89">
        <f t="shared" si="9"/>
        <v>-0.85185185185185186</v>
      </c>
      <c r="F173" s="95">
        <v>0.24399999999999999</v>
      </c>
      <c r="G173" s="96">
        <v>0.24099999999999999</v>
      </c>
      <c r="H173" s="88">
        <f t="shared" si="10"/>
        <v>-3.0000000000000027E-3</v>
      </c>
      <c r="I173" s="89">
        <f t="shared" si="11"/>
        <v>-1.2295081967213073E-2</v>
      </c>
      <c r="J173" s="3"/>
      <c r="K173" s="5"/>
      <c r="L173" s="5"/>
      <c r="M173" s="5"/>
      <c r="N173" s="5"/>
      <c r="O173" s="5"/>
      <c r="P173" s="5"/>
      <c r="Q173" s="5"/>
      <c r="R173" s="5"/>
      <c r="S173" s="4"/>
      <c r="T173" s="5"/>
      <c r="U173" s="5"/>
      <c r="V173" s="5"/>
    </row>
    <row r="174" spans="1:22" ht="20.25" hidden="1" customHeight="1" outlineLevel="1" x14ac:dyDescent="0.25">
      <c r="A174" s="12" t="s">
        <v>131</v>
      </c>
      <c r="B174" s="86">
        <v>1.2E-2</v>
      </c>
      <c r="C174" s="94">
        <v>2.3E-2</v>
      </c>
      <c r="D174" s="88">
        <f t="shared" si="8"/>
        <v>1.0999999999999999E-2</v>
      </c>
      <c r="E174" s="89">
        <f t="shared" si="9"/>
        <v>0.91666666666666652</v>
      </c>
      <c r="F174" s="95">
        <v>0.19600000000000001</v>
      </c>
      <c r="G174" s="96">
        <v>0.19400000000000001</v>
      </c>
      <c r="H174" s="88">
        <f t="shared" si="10"/>
        <v>-2.0000000000000018E-3</v>
      </c>
      <c r="I174" s="89">
        <f t="shared" si="11"/>
        <v>-1.0204081632653073E-2</v>
      </c>
      <c r="J174" s="3"/>
      <c r="K174" s="5"/>
      <c r="L174" s="5"/>
      <c r="M174" s="5"/>
      <c r="N174" s="5"/>
      <c r="O174" s="5"/>
      <c r="P174" s="5"/>
      <c r="Q174" s="5"/>
      <c r="R174" s="5"/>
      <c r="S174" s="4"/>
      <c r="T174" s="5"/>
      <c r="U174" s="5"/>
      <c r="V174" s="5"/>
    </row>
    <row r="175" spans="1:22" ht="20.25" hidden="1" customHeight="1" outlineLevel="1" x14ac:dyDescent="0.25">
      <c r="A175" s="12" t="s">
        <v>108</v>
      </c>
      <c r="B175" s="86">
        <v>3.3000000000000002E-2</v>
      </c>
      <c r="C175" s="94">
        <v>0</v>
      </c>
      <c r="D175" s="88">
        <f t="shared" si="8"/>
        <v>-3.3000000000000002E-2</v>
      </c>
      <c r="E175" s="89">
        <f t="shared" si="9"/>
        <v>-1</v>
      </c>
      <c r="F175" s="95">
        <v>0.35599999999999998</v>
      </c>
      <c r="G175" s="96">
        <v>0.11899999999999999</v>
      </c>
      <c r="H175" s="88">
        <f t="shared" si="10"/>
        <v>-0.23699999999999999</v>
      </c>
      <c r="I175" s="89">
        <f t="shared" si="11"/>
        <v>-0.6657303370786517</v>
      </c>
      <c r="J175" s="3"/>
      <c r="K175" s="5"/>
      <c r="L175" s="5"/>
      <c r="M175" s="5"/>
      <c r="N175" s="5"/>
      <c r="O175" s="5"/>
      <c r="P175" s="5"/>
      <c r="Q175" s="5"/>
      <c r="R175" s="5"/>
      <c r="S175" s="4"/>
      <c r="T175" s="5"/>
      <c r="U175" s="5"/>
      <c r="V175" s="5"/>
    </row>
    <row r="176" spans="1:22" ht="20.25" hidden="1" customHeight="1" outlineLevel="1" x14ac:dyDescent="0.25">
      <c r="A176" s="12" t="s">
        <v>111</v>
      </c>
      <c r="B176" s="86">
        <v>0.14299999999999999</v>
      </c>
      <c r="C176" s="94">
        <v>0</v>
      </c>
      <c r="D176" s="88">
        <f t="shared" si="8"/>
        <v>-0.14299999999999999</v>
      </c>
      <c r="E176" s="89">
        <f t="shared" si="9"/>
        <v>-1</v>
      </c>
      <c r="F176" s="95">
        <v>2.7210000000000001</v>
      </c>
      <c r="G176" s="96">
        <v>5.3999999999999999E-2</v>
      </c>
      <c r="H176" s="88">
        <f t="shared" si="10"/>
        <v>-2.6670000000000003</v>
      </c>
      <c r="I176" s="89">
        <f t="shared" si="11"/>
        <v>-0.98015435501653803</v>
      </c>
      <c r="J176" s="3"/>
      <c r="K176" s="5"/>
      <c r="L176" s="5"/>
      <c r="M176" s="5"/>
      <c r="N176" s="5"/>
      <c r="O176" s="5"/>
      <c r="P176" s="5"/>
      <c r="Q176" s="5"/>
      <c r="R176" s="5"/>
      <c r="S176" s="4"/>
      <c r="T176" s="5"/>
      <c r="U176" s="5"/>
      <c r="V176" s="5"/>
    </row>
    <row r="177" spans="1:22" ht="20.25" hidden="1" customHeight="1" outlineLevel="1" x14ac:dyDescent="0.25">
      <c r="A177" s="12" t="s">
        <v>119</v>
      </c>
      <c r="B177" s="86">
        <v>2E-3</v>
      </c>
      <c r="C177" s="94">
        <v>0</v>
      </c>
      <c r="D177" s="88">
        <f t="shared" ref="D177:D185" si="12">C177-B177</f>
        <v>-2E-3</v>
      </c>
      <c r="E177" s="89">
        <f t="shared" ref="E177:E185" si="13">C177/B177-1</f>
        <v>-1</v>
      </c>
      <c r="F177" s="95">
        <v>3.7999999999999999E-2</v>
      </c>
      <c r="G177" s="96">
        <v>3.7999999999999999E-2</v>
      </c>
      <c r="H177" s="88">
        <f t="shared" si="10"/>
        <v>0</v>
      </c>
      <c r="I177" s="89">
        <f t="shared" si="11"/>
        <v>0</v>
      </c>
      <c r="J177" s="3"/>
      <c r="K177" s="5"/>
      <c r="L177" s="5"/>
      <c r="M177" s="5"/>
      <c r="N177" s="5"/>
      <c r="O177" s="5"/>
      <c r="P177" s="5"/>
      <c r="Q177" s="5"/>
      <c r="R177" s="5"/>
      <c r="S177" s="4"/>
      <c r="T177" s="5"/>
      <c r="U177" s="5"/>
      <c r="V177" s="5"/>
    </row>
    <row r="178" spans="1:22" ht="20.25" hidden="1" customHeight="1" outlineLevel="1" x14ac:dyDescent="0.25">
      <c r="A178" s="12" t="s">
        <v>126</v>
      </c>
      <c r="B178" s="86">
        <v>4.0000000000000001E-3</v>
      </c>
      <c r="C178" s="94">
        <v>0</v>
      </c>
      <c r="D178" s="88">
        <f t="shared" si="12"/>
        <v>-4.0000000000000001E-3</v>
      </c>
      <c r="E178" s="89"/>
      <c r="F178" s="95">
        <v>4.0000000000000001E-3</v>
      </c>
      <c r="G178" s="96">
        <v>5.0000000000000001E-3</v>
      </c>
      <c r="H178" s="88">
        <f t="shared" si="10"/>
        <v>1E-3</v>
      </c>
      <c r="I178" s="89"/>
      <c r="J178" s="3"/>
      <c r="K178" s="5"/>
      <c r="L178" s="5"/>
      <c r="M178" s="5"/>
      <c r="N178" s="5"/>
      <c r="O178" s="5"/>
      <c r="P178" s="5"/>
      <c r="Q178" s="5"/>
      <c r="R178" s="5"/>
      <c r="S178" s="4"/>
      <c r="T178" s="5"/>
      <c r="U178" s="5"/>
      <c r="V178" s="5"/>
    </row>
    <row r="179" spans="1:22" ht="20.25" hidden="1" customHeight="1" outlineLevel="1" x14ac:dyDescent="0.25">
      <c r="A179" s="12" t="s">
        <v>130</v>
      </c>
      <c r="B179" s="86">
        <v>0</v>
      </c>
      <c r="C179" s="94">
        <v>0</v>
      </c>
      <c r="D179" s="88">
        <f t="shared" si="12"/>
        <v>0</v>
      </c>
      <c r="E179" s="89"/>
      <c r="F179" s="95">
        <v>0</v>
      </c>
      <c r="G179" s="96">
        <v>4.0000000000000001E-3</v>
      </c>
      <c r="H179" s="88">
        <f t="shared" si="10"/>
        <v>4.0000000000000001E-3</v>
      </c>
      <c r="I179" s="89"/>
      <c r="J179" s="3"/>
      <c r="K179" s="5"/>
      <c r="L179" s="5"/>
      <c r="M179" s="5"/>
      <c r="N179" s="5"/>
      <c r="O179" s="5"/>
      <c r="P179" s="5"/>
      <c r="Q179" s="5"/>
      <c r="R179" s="5"/>
      <c r="S179" s="4"/>
      <c r="T179" s="5"/>
      <c r="U179" s="5"/>
      <c r="V179" s="5"/>
    </row>
    <row r="180" spans="1:22" ht="20.25" hidden="1" customHeight="1" outlineLevel="1" x14ac:dyDescent="0.25">
      <c r="A180" s="12" t="s">
        <v>128</v>
      </c>
      <c r="B180" s="86">
        <v>0</v>
      </c>
      <c r="C180" s="94">
        <v>0</v>
      </c>
      <c r="D180" s="88">
        <f t="shared" si="12"/>
        <v>0</v>
      </c>
      <c r="E180" s="89"/>
      <c r="F180" s="95">
        <v>0</v>
      </c>
      <c r="G180" s="96">
        <v>0</v>
      </c>
      <c r="H180" s="88">
        <f t="shared" si="10"/>
        <v>0</v>
      </c>
      <c r="I180" s="89"/>
      <c r="J180" s="3"/>
      <c r="K180" s="5"/>
      <c r="L180" s="5"/>
      <c r="M180" s="5"/>
      <c r="N180" s="5"/>
      <c r="O180" s="5"/>
      <c r="P180" s="5"/>
      <c r="Q180" s="5"/>
      <c r="R180" s="5"/>
      <c r="S180" s="4"/>
      <c r="T180" s="5"/>
      <c r="U180" s="5"/>
      <c r="V180" s="5"/>
    </row>
    <row r="181" spans="1:22" ht="20.25" hidden="1" customHeight="1" outlineLevel="1" x14ac:dyDescent="0.25">
      <c r="A181" s="12" t="s">
        <v>125</v>
      </c>
      <c r="B181" s="86">
        <v>0</v>
      </c>
      <c r="C181" s="94">
        <v>0</v>
      </c>
      <c r="D181" s="88">
        <f t="shared" si="12"/>
        <v>0</v>
      </c>
      <c r="E181" s="89"/>
      <c r="F181" s="95">
        <v>0</v>
      </c>
      <c r="G181" s="96">
        <v>0</v>
      </c>
      <c r="H181" s="88">
        <f t="shared" si="10"/>
        <v>0</v>
      </c>
      <c r="I181" s="89"/>
      <c r="J181" s="3"/>
      <c r="K181" s="5"/>
      <c r="L181" s="5"/>
      <c r="M181" s="5"/>
      <c r="N181" s="5"/>
      <c r="O181" s="5"/>
      <c r="P181" s="5"/>
      <c r="Q181" s="5"/>
      <c r="R181" s="5"/>
      <c r="S181" s="4"/>
      <c r="T181" s="5"/>
      <c r="U181" s="5"/>
      <c r="V181" s="5"/>
    </row>
    <row r="182" spans="1:22" ht="20.25" hidden="1" customHeight="1" outlineLevel="1" x14ac:dyDescent="0.25">
      <c r="A182" s="12" t="s">
        <v>123</v>
      </c>
      <c r="B182" s="86">
        <v>0</v>
      </c>
      <c r="C182" s="94">
        <v>0</v>
      </c>
      <c r="D182" s="88">
        <f t="shared" si="12"/>
        <v>0</v>
      </c>
      <c r="E182" s="89"/>
      <c r="F182" s="95">
        <v>0</v>
      </c>
      <c r="G182" s="96">
        <v>0</v>
      </c>
      <c r="H182" s="88">
        <f t="shared" si="10"/>
        <v>0</v>
      </c>
      <c r="I182" s="89"/>
      <c r="J182" s="3"/>
      <c r="K182" s="5"/>
      <c r="L182" s="5"/>
      <c r="M182" s="5"/>
      <c r="N182" s="5"/>
      <c r="O182" s="5"/>
      <c r="P182" s="5"/>
      <c r="Q182" s="5"/>
      <c r="R182" s="5"/>
      <c r="S182" s="4"/>
      <c r="T182" s="5"/>
      <c r="U182" s="5"/>
      <c r="V182" s="5"/>
    </row>
    <row r="183" spans="1:22" ht="20.25" hidden="1" customHeight="1" outlineLevel="1" x14ac:dyDescent="0.25">
      <c r="A183" s="12" t="s">
        <v>117</v>
      </c>
      <c r="B183" s="86">
        <v>0</v>
      </c>
      <c r="C183" s="94">
        <v>0</v>
      </c>
      <c r="D183" s="88">
        <f t="shared" si="12"/>
        <v>0</v>
      </c>
      <c r="E183" s="89"/>
      <c r="F183" s="95">
        <v>0.13800000000000001</v>
      </c>
      <c r="G183" s="96">
        <v>0</v>
      </c>
      <c r="H183" s="88">
        <f t="shared" si="10"/>
        <v>-0.13800000000000001</v>
      </c>
      <c r="I183" s="89"/>
      <c r="J183" s="3"/>
      <c r="K183" s="5"/>
      <c r="L183" s="5"/>
      <c r="M183" s="5"/>
      <c r="N183" s="5"/>
      <c r="O183" s="5"/>
      <c r="P183" s="5"/>
      <c r="Q183" s="5"/>
      <c r="R183" s="5"/>
      <c r="S183" s="4"/>
      <c r="T183" s="5"/>
      <c r="U183" s="5"/>
      <c r="V183" s="5"/>
    </row>
    <row r="184" spans="1:22" ht="20.25" hidden="1" customHeight="1" outlineLevel="1" x14ac:dyDescent="0.25">
      <c r="A184" s="12" t="s">
        <v>114</v>
      </c>
      <c r="B184" s="86">
        <v>0</v>
      </c>
      <c r="C184" s="94">
        <v>0</v>
      </c>
      <c r="D184" s="88">
        <f t="shared" si="12"/>
        <v>0</v>
      </c>
      <c r="E184" s="89"/>
      <c r="F184" s="95">
        <v>0</v>
      </c>
      <c r="G184" s="96">
        <v>0</v>
      </c>
      <c r="H184" s="88">
        <f t="shared" si="10"/>
        <v>0</v>
      </c>
      <c r="I184" s="89"/>
      <c r="J184" s="3"/>
      <c r="K184" s="5"/>
      <c r="L184" s="5"/>
      <c r="M184" s="5"/>
      <c r="N184" s="5"/>
      <c r="O184" s="5"/>
      <c r="P184" s="5"/>
      <c r="Q184" s="5"/>
      <c r="R184" s="5"/>
      <c r="S184" s="4"/>
      <c r="T184" s="5"/>
      <c r="U184" s="5"/>
      <c r="V184" s="5"/>
    </row>
    <row r="185" spans="1:22" ht="20.25" collapsed="1" x14ac:dyDescent="0.25">
      <c r="A185" s="97" t="s">
        <v>132</v>
      </c>
      <c r="B185" s="98">
        <f>SUM(B125:B134)+B135</f>
        <v>2926.0329999999994</v>
      </c>
      <c r="C185" s="98">
        <f>SUM(C125:C134)+C135</f>
        <v>3112.7040000000006</v>
      </c>
      <c r="D185" s="98">
        <f t="shared" si="12"/>
        <v>186.67100000000119</v>
      </c>
      <c r="E185" s="99">
        <f t="shared" si="13"/>
        <v>6.3796614734010548E-2</v>
      </c>
      <c r="F185" s="98">
        <f>SUM(F125:F134)+F135</f>
        <v>35203.327000000005</v>
      </c>
      <c r="G185" s="98">
        <f>SUM(G125:G134)+G135</f>
        <v>37524.947999999989</v>
      </c>
      <c r="H185" s="98">
        <f t="shared" si="10"/>
        <v>2321.6209999999846</v>
      </c>
      <c r="I185" s="99">
        <f t="shared" si="11"/>
        <v>6.5948908749448254E-2</v>
      </c>
      <c r="J185" s="3"/>
      <c r="K185" s="5"/>
      <c r="L185" s="5"/>
      <c r="M185" s="5"/>
      <c r="N185" s="5"/>
      <c r="O185" s="5"/>
      <c r="P185" s="5"/>
      <c r="Q185" s="5"/>
      <c r="R185" s="5"/>
      <c r="S185" s="4"/>
      <c r="T185" s="5"/>
      <c r="U185" s="5"/>
      <c r="V185" s="5"/>
    </row>
    <row r="186" spans="1:22" ht="15.75" x14ac:dyDescent="0.25">
      <c r="A186" s="9" t="s">
        <v>133</v>
      </c>
      <c r="B186" s="4"/>
      <c r="C186" s="5"/>
      <c r="D186" s="5"/>
      <c r="E186" s="5"/>
      <c r="F186" s="5"/>
      <c r="G186" s="5"/>
      <c r="H186" s="5"/>
      <c r="I186" s="5"/>
      <c r="J186" s="3"/>
      <c r="K186" s="5"/>
      <c r="L186" s="5"/>
      <c r="M186" s="5"/>
      <c r="N186" s="5"/>
      <c r="O186" s="5"/>
      <c r="P186" s="5"/>
      <c r="Q186" s="5"/>
      <c r="R186" s="5"/>
      <c r="S186" s="4"/>
      <c r="T186" s="5"/>
      <c r="U186" s="5"/>
      <c r="V186" s="5"/>
    </row>
    <row r="187" spans="1:22" ht="15.75" x14ac:dyDescent="0.25">
      <c r="A187" s="29" t="s">
        <v>134</v>
      </c>
      <c r="B187" s="4"/>
      <c r="C187" s="5"/>
      <c r="D187" s="5"/>
      <c r="E187" s="5"/>
      <c r="F187" s="5"/>
      <c r="G187" s="5"/>
      <c r="H187" s="5"/>
      <c r="I187" s="5"/>
      <c r="J187" s="3"/>
      <c r="K187" s="5"/>
      <c r="L187" s="5"/>
      <c r="M187" s="5"/>
      <c r="N187" s="5"/>
      <c r="O187" s="5"/>
      <c r="P187" s="5"/>
      <c r="Q187" s="5"/>
      <c r="R187" s="5"/>
      <c r="S187" s="4"/>
      <c r="T187" s="5"/>
      <c r="U187" s="5"/>
      <c r="V187" s="5"/>
    </row>
    <row r="188" spans="1:22" ht="15.75" x14ac:dyDescent="0.25">
      <c r="A188" s="21" t="s">
        <v>135</v>
      </c>
      <c r="B188" s="4"/>
      <c r="C188" s="5"/>
      <c r="D188" s="5"/>
      <c r="E188" s="5"/>
      <c r="F188" s="5"/>
      <c r="G188" s="5"/>
      <c r="H188" s="5"/>
      <c r="I188" s="5"/>
      <c r="J188" s="3"/>
      <c r="K188" s="5"/>
      <c r="L188" s="5"/>
      <c r="M188" s="5"/>
      <c r="N188" s="5"/>
      <c r="O188" s="5"/>
      <c r="P188" s="5"/>
      <c r="Q188" s="5"/>
      <c r="R188" s="5"/>
      <c r="S188" s="4"/>
      <c r="T188" s="5"/>
      <c r="U188" s="5"/>
      <c r="V188" s="5"/>
    </row>
    <row r="189" spans="1:22" ht="15.75" x14ac:dyDescent="0.25">
      <c r="A189" s="29" t="s">
        <v>136</v>
      </c>
      <c r="B189" s="4"/>
      <c r="C189" s="5"/>
      <c r="D189" s="5"/>
      <c r="E189" s="5"/>
      <c r="F189" s="5"/>
      <c r="G189" s="5"/>
      <c r="H189" s="5"/>
      <c r="I189" s="5"/>
      <c r="J189" s="3"/>
      <c r="K189" s="5"/>
      <c r="L189" s="5"/>
      <c r="M189" s="5"/>
      <c r="N189" s="5"/>
      <c r="O189" s="5"/>
      <c r="P189" s="5"/>
      <c r="Q189" s="5"/>
      <c r="R189" s="5"/>
      <c r="S189" s="4"/>
      <c r="T189" s="5"/>
      <c r="U189" s="5"/>
      <c r="V189" s="5"/>
    </row>
    <row r="190" spans="1:22" ht="15.75" x14ac:dyDescent="0.25">
      <c r="A190" s="5"/>
      <c r="B190" s="4"/>
      <c r="C190" s="5"/>
      <c r="D190" s="5"/>
      <c r="E190" s="5"/>
      <c r="F190" s="5"/>
      <c r="G190" s="5"/>
      <c r="H190" s="5"/>
      <c r="I190" s="5"/>
      <c r="J190" s="3"/>
      <c r="K190" s="5"/>
      <c r="L190" s="5"/>
      <c r="M190" s="5"/>
      <c r="N190" s="5"/>
      <c r="O190" s="5"/>
      <c r="P190" s="5"/>
      <c r="Q190" s="5"/>
      <c r="R190" s="5"/>
      <c r="S190" s="4"/>
      <c r="T190" s="5"/>
      <c r="U190" s="5"/>
      <c r="V190" s="5"/>
    </row>
    <row r="191" spans="1:22" ht="15.75" x14ac:dyDescent="0.25">
      <c r="A191" s="5"/>
      <c r="B191" s="4"/>
      <c r="C191" s="5"/>
      <c r="D191" s="5"/>
      <c r="E191" s="5"/>
      <c r="F191" s="5"/>
      <c r="G191" s="5"/>
      <c r="H191" s="5"/>
      <c r="I191" s="5"/>
      <c r="J191" s="3"/>
      <c r="K191" s="5"/>
      <c r="L191" s="5"/>
      <c r="M191" s="5"/>
      <c r="N191" s="5"/>
      <c r="O191" s="5"/>
      <c r="P191" s="5"/>
      <c r="Q191" s="5"/>
      <c r="R191" s="5"/>
      <c r="S191" s="4"/>
      <c r="T191" s="5"/>
      <c r="U191" s="5"/>
      <c r="V191" s="5"/>
    </row>
    <row r="192" spans="1:22" ht="15.75" x14ac:dyDescent="0.25">
      <c r="A192" s="5"/>
      <c r="B192" s="4"/>
      <c r="C192" s="5"/>
      <c r="D192" s="5"/>
      <c r="E192" s="5"/>
      <c r="F192" s="5"/>
      <c r="G192" s="5"/>
      <c r="H192" s="5"/>
      <c r="I192" s="5"/>
      <c r="J192" s="3"/>
      <c r="K192" s="5"/>
      <c r="L192" s="5"/>
      <c r="M192" s="5"/>
      <c r="N192" s="5"/>
      <c r="O192" s="5"/>
      <c r="P192" s="5"/>
      <c r="Q192" s="5"/>
      <c r="R192" s="5"/>
      <c r="S192" s="4"/>
      <c r="T192" s="5"/>
      <c r="U192" s="5"/>
      <c r="V192" s="5"/>
    </row>
    <row r="193" spans="1:22" ht="15.75" x14ac:dyDescent="0.25">
      <c r="A193" s="5"/>
      <c r="B193" s="4"/>
      <c r="C193" s="5"/>
      <c r="D193" s="5"/>
      <c r="E193" s="5"/>
      <c r="F193" s="5"/>
      <c r="G193" s="5"/>
      <c r="H193" s="5"/>
      <c r="I193" s="5"/>
      <c r="J193" s="3"/>
      <c r="K193" s="5"/>
      <c r="L193" s="5"/>
      <c r="M193" s="5"/>
      <c r="N193" s="5"/>
      <c r="O193" s="5"/>
      <c r="P193" s="5"/>
      <c r="Q193" s="5"/>
      <c r="R193" s="5"/>
      <c r="S193" s="4"/>
      <c r="T193" s="5"/>
      <c r="U193" s="5"/>
      <c r="V193" s="5"/>
    </row>
    <row r="194" spans="1:22" ht="15.75" x14ac:dyDescent="0.25">
      <c r="A194" s="5"/>
      <c r="B194" s="4"/>
      <c r="C194" s="5"/>
      <c r="D194" s="5"/>
      <c r="E194" s="5"/>
      <c r="F194" s="5"/>
      <c r="G194" s="5"/>
      <c r="H194" s="5"/>
      <c r="I194" s="5"/>
      <c r="J194" s="3"/>
      <c r="K194" s="5"/>
      <c r="L194" s="5"/>
      <c r="M194" s="5"/>
      <c r="N194" s="5"/>
      <c r="O194" s="5"/>
      <c r="P194" s="5"/>
      <c r="Q194" s="5"/>
      <c r="R194" s="5"/>
      <c r="S194" s="4"/>
      <c r="T194" s="5"/>
      <c r="U194" s="5"/>
      <c r="V194" s="5"/>
    </row>
    <row r="195" spans="1:22" ht="15.75" x14ac:dyDescent="0.25">
      <c r="A195" s="5"/>
      <c r="B195" s="4"/>
      <c r="C195" s="5"/>
      <c r="D195" s="5"/>
      <c r="E195" s="5"/>
      <c r="F195" s="5"/>
      <c r="G195" s="5"/>
      <c r="H195" s="5"/>
      <c r="I195" s="5"/>
      <c r="J195" s="3"/>
      <c r="K195" s="5"/>
      <c r="L195" s="5"/>
      <c r="M195" s="5"/>
      <c r="N195" s="5"/>
      <c r="O195" s="5"/>
      <c r="P195" s="5"/>
      <c r="Q195" s="5"/>
      <c r="R195" s="5"/>
      <c r="S195" s="4"/>
      <c r="T195" s="5"/>
      <c r="U195" s="5"/>
      <c r="V195" s="5"/>
    </row>
    <row r="196" spans="1:22" ht="15.75" x14ac:dyDescent="0.25">
      <c r="A196" s="5"/>
      <c r="B196" s="4"/>
      <c r="C196" s="5"/>
      <c r="D196" s="5"/>
      <c r="E196" s="5"/>
      <c r="F196" s="5"/>
      <c r="G196" s="5"/>
      <c r="H196" s="5"/>
      <c r="I196" s="5"/>
      <c r="J196" s="3"/>
      <c r="K196" s="5"/>
      <c r="L196" s="5"/>
      <c r="M196" s="5"/>
      <c r="N196" s="5"/>
      <c r="O196" s="5"/>
      <c r="P196" s="5"/>
      <c r="Q196" s="5"/>
      <c r="R196" s="5"/>
      <c r="S196" s="4"/>
      <c r="T196" s="5"/>
      <c r="U196" s="5"/>
      <c r="V196" s="5"/>
    </row>
    <row r="197" spans="1:22" ht="15.75" x14ac:dyDescent="0.25">
      <c r="A197" s="5"/>
      <c r="B197" s="4"/>
      <c r="C197" s="5"/>
      <c r="D197" s="5"/>
      <c r="E197" s="5"/>
      <c r="F197" s="5"/>
      <c r="G197" s="5"/>
      <c r="H197" s="5"/>
      <c r="I197" s="5"/>
      <c r="J197" s="3"/>
      <c r="K197" s="5"/>
      <c r="L197" s="5"/>
      <c r="M197" s="5"/>
      <c r="N197" s="5"/>
      <c r="O197" s="5"/>
      <c r="P197" s="5"/>
      <c r="Q197" s="5"/>
      <c r="R197" s="5"/>
      <c r="S197" s="4"/>
      <c r="T197" s="5"/>
      <c r="U197" s="5"/>
      <c r="V197" s="5"/>
    </row>
    <row r="198" spans="1:22" ht="15.75" x14ac:dyDescent="0.25">
      <c r="A198" s="5"/>
      <c r="B198" s="4"/>
      <c r="C198" s="5"/>
      <c r="D198" s="5"/>
      <c r="E198" s="5"/>
      <c r="F198" s="5"/>
      <c r="G198" s="5"/>
      <c r="H198" s="5"/>
      <c r="I198" s="5"/>
      <c r="J198" s="3"/>
      <c r="K198" s="5"/>
      <c r="L198" s="5"/>
      <c r="M198" s="5"/>
      <c r="N198" s="5"/>
      <c r="O198" s="5"/>
      <c r="P198" s="5"/>
      <c r="Q198" s="5"/>
      <c r="R198" s="5"/>
      <c r="S198" s="4"/>
      <c r="T198" s="5"/>
      <c r="U198" s="5"/>
      <c r="V198" s="5"/>
    </row>
    <row r="199" spans="1:22" ht="15.75" x14ac:dyDescent="0.25">
      <c r="A199" s="5"/>
      <c r="B199" s="4"/>
      <c r="C199" s="5"/>
      <c r="D199" s="5"/>
      <c r="E199" s="5"/>
      <c r="F199" s="5"/>
      <c r="G199" s="5"/>
      <c r="H199" s="5"/>
      <c r="I199" s="5"/>
      <c r="J199" s="3"/>
      <c r="K199" s="5"/>
      <c r="L199" s="5"/>
      <c r="M199" s="5"/>
      <c r="N199" s="5"/>
      <c r="O199" s="5"/>
      <c r="P199" s="5"/>
      <c r="Q199" s="5"/>
      <c r="R199" s="5"/>
      <c r="S199" s="4"/>
      <c r="T199" s="5"/>
      <c r="U199" s="5"/>
      <c r="V199" s="5"/>
    </row>
    <row r="200" spans="1:22" ht="15.75" x14ac:dyDescent="0.25">
      <c r="A200" s="5"/>
      <c r="B200" s="4"/>
      <c r="C200" s="5"/>
      <c r="D200" s="5"/>
      <c r="E200" s="5"/>
      <c r="F200" s="5"/>
      <c r="G200" s="5"/>
      <c r="H200" s="5"/>
      <c r="I200" s="5"/>
      <c r="J200" s="3"/>
      <c r="K200" s="5"/>
      <c r="L200" s="5"/>
      <c r="M200" s="5"/>
      <c r="N200" s="5"/>
      <c r="O200" s="5"/>
      <c r="P200" s="5"/>
      <c r="Q200" s="5"/>
      <c r="R200" s="5"/>
      <c r="S200" s="4"/>
      <c r="T200" s="5"/>
      <c r="U200" s="5"/>
      <c r="V200" s="5"/>
    </row>
    <row r="201" spans="1:22" ht="15.75" x14ac:dyDescent="0.25">
      <c r="A201" s="5"/>
      <c r="B201" s="4"/>
      <c r="C201" s="5"/>
      <c r="D201" s="5"/>
      <c r="E201" s="5"/>
      <c r="F201" s="5"/>
      <c r="G201" s="5"/>
      <c r="H201" s="5"/>
      <c r="I201" s="5"/>
      <c r="J201" s="3"/>
      <c r="K201" s="5"/>
      <c r="L201" s="5"/>
      <c r="M201" s="5"/>
      <c r="N201" s="5"/>
      <c r="O201" s="5"/>
      <c r="P201" s="5"/>
      <c r="Q201" s="5"/>
      <c r="R201" s="5"/>
      <c r="S201" s="4"/>
      <c r="T201" s="5"/>
      <c r="U201" s="5"/>
      <c r="V201" s="5"/>
    </row>
    <row r="202" spans="1:22" ht="15.75" x14ac:dyDescent="0.25">
      <c r="A202" s="5"/>
      <c r="B202" s="4"/>
      <c r="C202" s="5"/>
      <c r="D202" s="5"/>
      <c r="E202" s="5"/>
      <c r="F202" s="5"/>
      <c r="G202" s="5"/>
      <c r="H202" s="5"/>
      <c r="I202" s="5"/>
      <c r="J202" s="3"/>
      <c r="K202" s="5"/>
      <c r="L202" s="5"/>
      <c r="M202" s="5"/>
      <c r="N202" s="5"/>
      <c r="O202" s="5"/>
      <c r="P202" s="5"/>
      <c r="Q202" s="5"/>
      <c r="R202" s="5"/>
      <c r="S202" s="4"/>
      <c r="T202" s="5"/>
      <c r="U202" s="5"/>
      <c r="V202" s="5"/>
    </row>
    <row r="203" spans="1:22" ht="15.75" x14ac:dyDescent="0.25">
      <c r="A203" s="5"/>
      <c r="B203" s="4"/>
      <c r="C203" s="5"/>
      <c r="D203" s="5"/>
      <c r="E203" s="5"/>
      <c r="F203" s="5"/>
      <c r="G203" s="5"/>
      <c r="H203" s="5"/>
      <c r="I203" s="5"/>
      <c r="J203" s="3"/>
      <c r="K203" s="5"/>
      <c r="L203" s="5"/>
      <c r="M203" s="5"/>
      <c r="N203" s="5"/>
      <c r="O203" s="5"/>
      <c r="P203" s="5"/>
      <c r="Q203" s="5"/>
      <c r="R203" s="5"/>
      <c r="S203" s="4"/>
      <c r="T203" s="5"/>
      <c r="U203" s="5"/>
      <c r="V203" s="5"/>
    </row>
    <row r="204" spans="1:22" ht="15.75" x14ac:dyDescent="0.25">
      <c r="A204" s="5"/>
      <c r="B204" s="4"/>
      <c r="C204" s="5"/>
      <c r="D204" s="5"/>
      <c r="E204" s="5"/>
      <c r="F204" s="5"/>
      <c r="G204" s="5"/>
      <c r="H204" s="5"/>
      <c r="I204" s="5"/>
      <c r="J204" s="3"/>
      <c r="K204" s="5"/>
      <c r="L204" s="5"/>
      <c r="M204" s="5"/>
      <c r="N204" s="5"/>
      <c r="O204" s="5"/>
      <c r="P204" s="5"/>
      <c r="Q204" s="5"/>
      <c r="R204" s="5"/>
      <c r="S204" s="4"/>
      <c r="T204" s="5"/>
      <c r="U204" s="5"/>
      <c r="V204" s="5"/>
    </row>
    <row r="205" spans="1:22" ht="15.75" x14ac:dyDescent="0.25">
      <c r="A205" s="5"/>
      <c r="B205" s="4"/>
      <c r="C205" s="5"/>
      <c r="D205" s="5"/>
      <c r="E205" s="5"/>
      <c r="F205" s="5"/>
      <c r="G205" s="5"/>
      <c r="H205" s="5"/>
      <c r="I205" s="5"/>
      <c r="J205" s="3"/>
      <c r="K205" s="5"/>
      <c r="L205" s="5"/>
      <c r="M205" s="5"/>
      <c r="N205" s="5"/>
      <c r="O205" s="5"/>
      <c r="P205" s="5"/>
      <c r="Q205" s="5"/>
      <c r="R205" s="5"/>
      <c r="S205" s="4"/>
      <c r="T205" s="5"/>
      <c r="U205" s="5"/>
      <c r="V205" s="5"/>
    </row>
    <row r="206" spans="1:22" ht="15.75" x14ac:dyDescent="0.25">
      <c r="A206" s="5"/>
      <c r="B206" s="4"/>
      <c r="C206" s="5"/>
      <c r="D206" s="5"/>
      <c r="E206" s="5"/>
      <c r="F206" s="5"/>
      <c r="G206" s="5"/>
      <c r="H206" s="5"/>
      <c r="I206" s="5"/>
      <c r="J206" s="3"/>
      <c r="K206" s="5"/>
      <c r="L206" s="5"/>
      <c r="M206" s="5"/>
      <c r="N206" s="5"/>
      <c r="O206" s="5"/>
      <c r="P206" s="5"/>
      <c r="Q206" s="5"/>
      <c r="R206" s="5"/>
      <c r="S206" s="4"/>
      <c r="T206" s="5"/>
      <c r="U206" s="5"/>
      <c r="V206" s="5"/>
    </row>
    <row r="207" spans="1:22" ht="15.75" x14ac:dyDescent="0.25">
      <c r="A207" s="5"/>
      <c r="B207" s="4"/>
      <c r="C207" s="5"/>
      <c r="D207" s="5"/>
      <c r="E207" s="5"/>
      <c r="F207" s="5"/>
      <c r="G207" s="5"/>
      <c r="H207" s="5"/>
      <c r="I207" s="5"/>
      <c r="J207" s="3"/>
      <c r="K207" s="5"/>
      <c r="L207" s="5"/>
      <c r="M207" s="5"/>
      <c r="N207" s="5"/>
      <c r="O207" s="5"/>
      <c r="P207" s="5"/>
      <c r="Q207" s="5"/>
      <c r="R207" s="5"/>
      <c r="S207" s="4"/>
      <c r="T207" s="5"/>
      <c r="U207" s="5"/>
      <c r="V207" s="5"/>
    </row>
    <row r="208" spans="1:22" ht="15.75" x14ac:dyDescent="0.25">
      <c r="A208" s="5"/>
      <c r="B208" s="4"/>
      <c r="C208" s="5"/>
      <c r="D208" s="5"/>
      <c r="E208" s="5"/>
      <c r="F208" s="5"/>
      <c r="G208" s="5"/>
      <c r="H208" s="5"/>
      <c r="I208" s="5"/>
      <c r="J208" s="3"/>
      <c r="K208" s="5"/>
      <c r="L208" s="5"/>
      <c r="M208" s="5"/>
      <c r="N208" s="5"/>
      <c r="O208" s="5"/>
      <c r="P208" s="5"/>
      <c r="Q208" s="5"/>
      <c r="R208" s="5"/>
      <c r="S208" s="4"/>
      <c r="T208" s="5"/>
      <c r="U208" s="5"/>
      <c r="V208" s="5"/>
    </row>
    <row r="209" spans="1:22" ht="15.75" x14ac:dyDescent="0.25">
      <c r="A209" s="5"/>
      <c r="B209" s="4"/>
      <c r="C209" s="5"/>
      <c r="D209" s="5"/>
      <c r="E209" s="5"/>
      <c r="F209" s="5"/>
      <c r="G209" s="5"/>
      <c r="H209" s="5"/>
      <c r="I209" s="5"/>
      <c r="J209" s="3"/>
      <c r="K209" s="5"/>
      <c r="L209" s="5"/>
      <c r="M209" s="5"/>
      <c r="N209" s="5"/>
      <c r="O209" s="5"/>
      <c r="P209" s="5"/>
      <c r="Q209" s="5"/>
      <c r="R209" s="5"/>
      <c r="S209" s="4"/>
      <c r="T209" s="5"/>
      <c r="U209" s="5"/>
      <c r="V209" s="5"/>
    </row>
    <row r="210" spans="1:22" ht="15.75" x14ac:dyDescent="0.25">
      <c r="A210" s="5"/>
      <c r="B210" s="4"/>
      <c r="C210" s="5"/>
      <c r="D210" s="5"/>
      <c r="E210" s="5"/>
      <c r="F210" s="5"/>
      <c r="G210" s="5"/>
      <c r="H210" s="5"/>
      <c r="I210" s="5"/>
      <c r="J210" s="3"/>
      <c r="K210" s="5"/>
      <c r="L210" s="5"/>
      <c r="M210" s="5"/>
      <c r="N210" s="5"/>
      <c r="O210" s="5"/>
      <c r="P210" s="5"/>
      <c r="Q210" s="5"/>
      <c r="R210" s="5"/>
      <c r="S210" s="4"/>
      <c r="T210" s="5"/>
      <c r="U210" s="5"/>
      <c r="V210" s="5"/>
    </row>
    <row r="211" spans="1:22" ht="15.75" x14ac:dyDescent="0.25">
      <c r="A211" s="5"/>
      <c r="B211" s="4"/>
      <c r="C211" s="5"/>
      <c r="D211" s="5"/>
      <c r="E211" s="5"/>
      <c r="F211" s="5"/>
      <c r="G211" s="5"/>
      <c r="H211" s="5"/>
      <c r="I211" s="5"/>
      <c r="J211" s="3"/>
      <c r="K211" s="5"/>
      <c r="L211" s="5"/>
      <c r="M211" s="5"/>
      <c r="N211" s="5"/>
      <c r="O211" s="5"/>
      <c r="P211" s="5"/>
      <c r="Q211" s="5"/>
      <c r="R211" s="5"/>
      <c r="S211" s="4"/>
      <c r="T211" s="5"/>
      <c r="U211" s="5"/>
      <c r="V211" s="5"/>
    </row>
    <row r="212" spans="1:22" ht="15.75" x14ac:dyDescent="0.25">
      <c r="A212" s="5"/>
      <c r="B212" s="4"/>
      <c r="C212" s="5"/>
      <c r="D212" s="5"/>
      <c r="E212" s="5"/>
      <c r="F212" s="5"/>
      <c r="G212" s="5"/>
      <c r="H212" s="5"/>
      <c r="I212" s="5"/>
      <c r="J212" s="3"/>
      <c r="K212" s="5"/>
      <c r="L212" s="5"/>
      <c r="M212" s="5"/>
      <c r="N212" s="5"/>
      <c r="O212" s="5"/>
      <c r="P212" s="5"/>
      <c r="Q212" s="5"/>
      <c r="R212" s="5"/>
      <c r="S212" s="4"/>
      <c r="T212" s="5"/>
      <c r="U212" s="5"/>
      <c r="V212" s="5"/>
    </row>
    <row r="213" spans="1:22" ht="15.75" x14ac:dyDescent="0.25">
      <c r="A213" s="5"/>
      <c r="B213" s="4"/>
      <c r="C213" s="5"/>
      <c r="D213" s="5"/>
      <c r="E213" s="5"/>
      <c r="F213" s="5"/>
      <c r="G213" s="5"/>
      <c r="H213" s="5"/>
      <c r="I213" s="5"/>
      <c r="J213" s="3"/>
      <c r="K213" s="5"/>
      <c r="L213" s="5"/>
      <c r="M213" s="5"/>
      <c r="N213" s="5"/>
      <c r="O213" s="5"/>
      <c r="P213" s="5"/>
      <c r="Q213" s="5"/>
      <c r="R213" s="5"/>
      <c r="S213" s="4"/>
      <c r="T213" s="5"/>
      <c r="U213" s="5"/>
      <c r="V213" s="5"/>
    </row>
    <row r="214" spans="1:22" ht="15.75" x14ac:dyDescent="0.25">
      <c r="A214" s="5"/>
      <c r="B214" s="4"/>
      <c r="C214" s="5"/>
      <c r="D214" s="5"/>
      <c r="E214" s="5"/>
      <c r="F214" s="5"/>
      <c r="G214" s="5"/>
      <c r="H214" s="5"/>
      <c r="I214" s="5"/>
      <c r="J214" s="3"/>
      <c r="K214" s="5"/>
      <c r="L214" s="5"/>
      <c r="M214" s="5"/>
      <c r="N214" s="5"/>
      <c r="O214" s="5"/>
      <c r="P214" s="5"/>
      <c r="Q214" s="5"/>
      <c r="R214" s="5"/>
      <c r="S214" s="4"/>
      <c r="T214" s="5"/>
      <c r="U214" s="5"/>
      <c r="V214" s="5"/>
    </row>
    <row r="215" spans="1:22" ht="15.75" x14ac:dyDescent="0.25">
      <c r="A215" s="5"/>
      <c r="B215" s="4"/>
      <c r="C215" s="5"/>
      <c r="D215" s="5"/>
      <c r="E215" s="5"/>
      <c r="F215" s="5"/>
      <c r="G215" s="5"/>
      <c r="H215" s="5"/>
      <c r="I215" s="5"/>
      <c r="J215" s="3"/>
      <c r="K215" s="5"/>
      <c r="L215" s="5"/>
      <c r="M215" s="5"/>
      <c r="N215" s="5"/>
      <c r="O215" s="5"/>
      <c r="P215" s="5"/>
      <c r="Q215" s="5"/>
      <c r="R215" s="5"/>
      <c r="S215" s="4"/>
      <c r="T215" s="5"/>
      <c r="U215" s="5"/>
      <c r="V215" s="5"/>
    </row>
    <row r="216" spans="1:22" ht="15.75" x14ac:dyDescent="0.25">
      <c r="A216" s="5"/>
      <c r="B216" s="4"/>
      <c r="C216" s="5"/>
      <c r="D216" s="5"/>
      <c r="E216" s="5"/>
      <c r="F216" s="5"/>
      <c r="G216" s="5"/>
      <c r="H216" s="5"/>
      <c r="I216" s="5"/>
      <c r="J216" s="3"/>
      <c r="K216" s="5"/>
      <c r="L216" s="5"/>
      <c r="M216" s="5"/>
      <c r="N216" s="5"/>
      <c r="O216" s="5"/>
      <c r="P216" s="5"/>
      <c r="Q216" s="5"/>
      <c r="R216" s="5"/>
      <c r="S216" s="4"/>
      <c r="T216" s="5"/>
      <c r="U216" s="5"/>
      <c r="V216" s="5"/>
    </row>
    <row r="217" spans="1:22" ht="15.75" x14ac:dyDescent="0.25">
      <c r="A217" s="5"/>
      <c r="B217" s="4"/>
      <c r="C217" s="5"/>
      <c r="D217" s="5"/>
      <c r="E217" s="5"/>
      <c r="F217" s="5"/>
      <c r="G217" s="5"/>
      <c r="H217" s="5"/>
      <c r="I217" s="5"/>
      <c r="J217" s="3"/>
      <c r="K217" s="5"/>
      <c r="L217" s="5"/>
      <c r="M217" s="5"/>
      <c r="N217" s="5"/>
      <c r="O217" s="5"/>
      <c r="P217" s="5"/>
      <c r="Q217" s="5"/>
      <c r="R217" s="5"/>
      <c r="S217" s="4"/>
      <c r="T217" s="5"/>
      <c r="U217" s="5"/>
      <c r="V217" s="5"/>
    </row>
    <row r="218" spans="1:22" ht="15.75" x14ac:dyDescent="0.25">
      <c r="A218" s="5"/>
      <c r="B218" s="4"/>
      <c r="C218" s="5"/>
      <c r="D218" s="5"/>
      <c r="E218" s="5"/>
      <c r="F218" s="5"/>
      <c r="G218" s="5"/>
      <c r="H218" s="5"/>
      <c r="I218" s="5"/>
      <c r="J218" s="3"/>
      <c r="K218" s="5"/>
      <c r="L218" s="5"/>
      <c r="M218" s="5"/>
      <c r="N218" s="5"/>
      <c r="O218" s="5"/>
      <c r="P218" s="5"/>
      <c r="Q218" s="5"/>
      <c r="R218" s="5"/>
      <c r="S218" s="4"/>
      <c r="T218" s="5"/>
      <c r="U218" s="5"/>
      <c r="V218" s="5"/>
    </row>
    <row r="219" spans="1:22" ht="15.75" x14ac:dyDescent="0.25">
      <c r="A219" s="5"/>
      <c r="B219" s="4"/>
      <c r="C219" s="5"/>
      <c r="D219" s="5"/>
      <c r="E219" s="5"/>
      <c r="F219" s="5"/>
      <c r="G219" s="5"/>
      <c r="H219" s="5"/>
      <c r="I219" s="5"/>
      <c r="J219" s="3"/>
      <c r="K219" s="5"/>
      <c r="L219" s="5"/>
      <c r="M219" s="5"/>
      <c r="N219" s="5"/>
      <c r="O219" s="5"/>
      <c r="P219" s="5"/>
      <c r="Q219" s="5"/>
      <c r="R219" s="5"/>
      <c r="S219" s="4"/>
      <c r="T219" s="5"/>
      <c r="U219" s="5"/>
      <c r="V219" s="5"/>
    </row>
    <row r="220" spans="1:22" ht="15.75" x14ac:dyDescent="0.25">
      <c r="A220" s="5"/>
      <c r="B220" s="4"/>
      <c r="C220" s="5"/>
      <c r="D220" s="5"/>
      <c r="E220" s="5"/>
      <c r="F220" s="5"/>
      <c r="G220" s="5"/>
      <c r="H220" s="5"/>
      <c r="I220" s="5"/>
      <c r="J220" s="3"/>
      <c r="K220" s="5"/>
      <c r="L220" s="5"/>
      <c r="M220" s="5"/>
      <c r="N220" s="5"/>
      <c r="O220" s="5"/>
      <c r="P220" s="5"/>
      <c r="Q220" s="5"/>
      <c r="R220" s="5"/>
      <c r="S220" s="4"/>
      <c r="T220" s="5"/>
      <c r="U220" s="5"/>
      <c r="V220" s="5"/>
    </row>
    <row r="221" spans="1:22" ht="15.75" x14ac:dyDescent="0.25">
      <c r="A221" s="5"/>
      <c r="B221" s="4"/>
      <c r="C221" s="5"/>
      <c r="D221" s="5"/>
      <c r="E221" s="5"/>
      <c r="F221" s="5"/>
      <c r="G221" s="5"/>
      <c r="H221" s="5"/>
      <c r="I221" s="5"/>
      <c r="J221" s="3"/>
      <c r="K221" s="5"/>
      <c r="L221" s="5"/>
      <c r="M221" s="5"/>
      <c r="N221" s="5"/>
      <c r="O221" s="5"/>
      <c r="P221" s="5"/>
      <c r="Q221" s="5"/>
      <c r="R221" s="5"/>
      <c r="S221" s="4"/>
      <c r="T221" s="5"/>
      <c r="U221" s="5"/>
      <c r="V221" s="5"/>
    </row>
    <row r="222" spans="1:22" ht="15.75" x14ac:dyDescent="0.25">
      <c r="A222" s="5"/>
      <c r="B222" s="4"/>
      <c r="C222" s="5"/>
      <c r="D222" s="5"/>
      <c r="E222" s="5"/>
      <c r="F222" s="5"/>
      <c r="G222" s="5"/>
      <c r="H222" s="5"/>
      <c r="I222" s="5"/>
      <c r="J222" s="3"/>
      <c r="K222" s="5"/>
      <c r="L222" s="5"/>
      <c r="M222" s="5"/>
      <c r="N222" s="5"/>
      <c r="O222" s="5"/>
      <c r="P222" s="5"/>
      <c r="Q222" s="5"/>
      <c r="R222" s="5"/>
      <c r="S222" s="4"/>
      <c r="T222" s="5"/>
      <c r="U222" s="5"/>
      <c r="V222" s="5"/>
    </row>
    <row r="223" spans="1:22" ht="15.75" x14ac:dyDescent="0.25">
      <c r="A223" s="5"/>
      <c r="B223" s="4"/>
      <c r="C223" s="5"/>
      <c r="D223" s="5"/>
      <c r="E223" s="5"/>
      <c r="F223" s="5"/>
      <c r="G223" s="5"/>
      <c r="H223" s="5"/>
      <c r="I223" s="5"/>
      <c r="J223" s="3"/>
      <c r="K223" s="5"/>
      <c r="L223" s="5"/>
      <c r="M223" s="5"/>
      <c r="N223" s="5"/>
      <c r="O223" s="5"/>
      <c r="P223" s="5"/>
      <c r="Q223" s="5"/>
      <c r="R223" s="5"/>
      <c r="S223" s="4"/>
      <c r="T223" s="5"/>
      <c r="U223" s="5"/>
      <c r="V223" s="5"/>
    </row>
    <row r="224" spans="1:22" ht="15.75" x14ac:dyDescent="0.25">
      <c r="A224" s="5"/>
      <c r="B224" s="4"/>
      <c r="C224" s="5"/>
      <c r="D224" s="5"/>
      <c r="E224" s="5"/>
      <c r="F224" s="5"/>
      <c r="G224" s="5"/>
      <c r="H224" s="5"/>
      <c r="I224" s="5"/>
      <c r="J224" s="3"/>
      <c r="K224" s="5"/>
      <c r="L224" s="5"/>
      <c r="M224" s="5"/>
      <c r="N224" s="5"/>
      <c r="O224" s="5"/>
      <c r="P224" s="5"/>
      <c r="Q224" s="5"/>
      <c r="R224" s="5"/>
      <c r="S224" s="4"/>
      <c r="T224" s="5"/>
      <c r="U224" s="5"/>
      <c r="V224" s="5"/>
    </row>
    <row r="225" spans="1:22" ht="15.75" x14ac:dyDescent="0.25">
      <c r="A225" s="5"/>
      <c r="B225" s="4"/>
      <c r="C225" s="5"/>
      <c r="D225" s="5"/>
      <c r="E225" s="5"/>
      <c r="F225" s="5"/>
      <c r="G225" s="5"/>
      <c r="H225" s="5"/>
      <c r="I225" s="5"/>
      <c r="J225" s="3"/>
      <c r="K225" s="5"/>
      <c r="L225" s="5"/>
      <c r="M225" s="5"/>
      <c r="N225" s="5"/>
      <c r="O225" s="5"/>
      <c r="P225" s="5"/>
      <c r="Q225" s="5"/>
      <c r="R225" s="5"/>
      <c r="S225" s="4"/>
      <c r="T225" s="5"/>
      <c r="U225" s="5"/>
      <c r="V225" s="5"/>
    </row>
    <row r="226" spans="1:22" ht="15.75" x14ac:dyDescent="0.25">
      <c r="A226" s="5"/>
      <c r="B226" s="4"/>
      <c r="C226" s="5"/>
      <c r="D226" s="5"/>
      <c r="E226" s="5"/>
      <c r="F226" s="5"/>
      <c r="G226" s="5"/>
      <c r="H226" s="5"/>
      <c r="I226" s="5"/>
      <c r="J226" s="3"/>
      <c r="K226" s="5"/>
      <c r="L226" s="5"/>
      <c r="M226" s="5"/>
      <c r="N226" s="5"/>
      <c r="O226" s="5"/>
      <c r="P226" s="5"/>
      <c r="Q226" s="5"/>
      <c r="R226" s="5"/>
      <c r="S226" s="4"/>
      <c r="T226" s="5"/>
      <c r="U226" s="5"/>
      <c r="V226" s="5"/>
    </row>
    <row r="227" spans="1:22" ht="15.75" x14ac:dyDescent="0.25">
      <c r="A227" s="5"/>
      <c r="B227" s="4"/>
      <c r="C227" s="5"/>
      <c r="D227" s="5"/>
      <c r="E227" s="5"/>
      <c r="F227" s="5"/>
      <c r="G227" s="5"/>
      <c r="H227" s="5"/>
      <c r="I227" s="5"/>
      <c r="J227" s="3"/>
      <c r="K227" s="5"/>
      <c r="L227" s="5"/>
      <c r="M227" s="5"/>
      <c r="N227" s="5"/>
      <c r="O227" s="5"/>
      <c r="P227" s="5"/>
      <c r="Q227" s="5"/>
      <c r="R227" s="5"/>
      <c r="S227" s="4"/>
      <c r="T227" s="5"/>
      <c r="U227" s="5"/>
      <c r="V227" s="5"/>
    </row>
    <row r="228" spans="1:22" ht="15.75" x14ac:dyDescent="0.25">
      <c r="A228" s="5"/>
      <c r="B228" s="4"/>
      <c r="C228" s="5"/>
      <c r="D228" s="5"/>
      <c r="E228" s="5"/>
      <c r="F228" s="5"/>
      <c r="G228" s="5"/>
      <c r="H228" s="5"/>
      <c r="I228" s="5"/>
      <c r="J228" s="3"/>
      <c r="K228" s="5"/>
      <c r="L228" s="5"/>
      <c r="M228" s="5"/>
      <c r="N228" s="5"/>
      <c r="O228" s="5"/>
      <c r="P228" s="5"/>
      <c r="Q228" s="5"/>
      <c r="R228" s="5"/>
      <c r="S228" s="4"/>
      <c r="T228" s="5"/>
      <c r="U228" s="5"/>
      <c r="V228" s="5"/>
    </row>
    <row r="229" spans="1:22" ht="15.75" x14ac:dyDescent="0.25">
      <c r="A229" s="5"/>
      <c r="B229" s="4"/>
      <c r="C229" s="5"/>
      <c r="D229" s="5"/>
      <c r="E229" s="5"/>
      <c r="F229" s="5"/>
      <c r="G229" s="5"/>
      <c r="H229" s="5"/>
      <c r="I229" s="5"/>
      <c r="J229" s="3"/>
      <c r="K229" s="5"/>
      <c r="L229" s="5"/>
      <c r="M229" s="5"/>
      <c r="N229" s="5"/>
      <c r="O229" s="5"/>
      <c r="P229" s="5"/>
      <c r="Q229" s="5"/>
      <c r="R229" s="5"/>
      <c r="S229" s="4"/>
      <c r="T229" s="5"/>
      <c r="U229" s="5"/>
      <c r="V229" s="5"/>
    </row>
    <row r="230" spans="1:22" ht="15.75" x14ac:dyDescent="0.25">
      <c r="A230" s="5"/>
      <c r="B230" s="4"/>
      <c r="C230" s="5"/>
      <c r="D230" s="5"/>
      <c r="E230" s="5"/>
      <c r="F230" s="5"/>
      <c r="G230" s="5"/>
      <c r="H230" s="5"/>
      <c r="I230" s="5"/>
      <c r="J230" s="3"/>
      <c r="K230" s="5"/>
      <c r="L230" s="5"/>
      <c r="M230" s="5"/>
      <c r="N230" s="5"/>
      <c r="O230" s="5"/>
      <c r="P230" s="5"/>
      <c r="Q230" s="5"/>
      <c r="R230" s="5"/>
      <c r="S230" s="4"/>
      <c r="T230" s="5"/>
      <c r="U230" s="5"/>
      <c r="V230" s="5"/>
    </row>
    <row r="231" spans="1:22" ht="20.25" x14ac:dyDescent="0.3">
      <c r="A231" s="30"/>
      <c r="B231" s="9"/>
      <c r="C231" s="5"/>
      <c r="D231" s="5"/>
      <c r="E231" s="5"/>
      <c r="F231" s="5"/>
      <c r="G231" s="5"/>
      <c r="H231" s="5"/>
      <c r="I231" s="5"/>
      <c r="J231" s="3"/>
      <c r="K231" s="5"/>
      <c r="L231" s="5"/>
      <c r="M231" s="5"/>
      <c r="N231" s="5"/>
      <c r="O231" s="5"/>
      <c r="P231" s="5"/>
      <c r="Q231" s="5"/>
      <c r="R231" s="5"/>
      <c r="S231" s="4"/>
      <c r="T231" s="5"/>
      <c r="U231" s="5"/>
      <c r="V231" s="5"/>
    </row>
    <row r="232" spans="1:22" ht="15.75" x14ac:dyDescent="0.25">
      <c r="B232" s="4"/>
      <c r="C232" s="4"/>
      <c r="D232" s="5"/>
      <c r="E232" s="5"/>
      <c r="F232" s="5"/>
      <c r="G232" s="5"/>
      <c r="H232" s="5"/>
      <c r="I232" s="5"/>
      <c r="J232" s="3"/>
      <c r="K232" s="5"/>
      <c r="L232" s="5"/>
      <c r="M232" s="5"/>
      <c r="N232" s="5"/>
      <c r="O232" s="5"/>
      <c r="P232" s="5"/>
      <c r="Q232" s="5"/>
      <c r="R232" s="5"/>
      <c r="S232" s="4"/>
      <c r="T232" s="5"/>
      <c r="U232" s="5"/>
      <c r="V232" s="5"/>
    </row>
    <row r="233" spans="1:22" ht="15.75" x14ac:dyDescent="0.25">
      <c r="A233" s="5"/>
      <c r="B233" s="4"/>
      <c r="C233" s="5"/>
      <c r="D233" s="5"/>
      <c r="E233" s="5"/>
      <c r="F233" s="5"/>
      <c r="G233" s="5"/>
      <c r="H233" s="5"/>
      <c r="I233" s="5"/>
      <c r="J233" s="3"/>
      <c r="K233" s="5"/>
      <c r="L233" s="5"/>
      <c r="M233" s="5"/>
      <c r="N233" s="5"/>
      <c r="O233" s="5"/>
      <c r="P233" s="5"/>
      <c r="Q233" s="5"/>
      <c r="R233" s="5"/>
      <c r="S233" s="4"/>
      <c r="T233" s="5"/>
      <c r="U233" s="5"/>
      <c r="V233" s="5"/>
    </row>
    <row r="234" spans="1:22" ht="45" customHeight="1" x14ac:dyDescent="0.25">
      <c r="A234" s="123" t="s">
        <v>139</v>
      </c>
      <c r="B234" s="124"/>
      <c r="C234" s="124"/>
      <c r="D234" s="124"/>
      <c r="E234" s="124"/>
      <c r="F234" s="124"/>
      <c r="G234" s="124"/>
      <c r="H234" s="124"/>
      <c r="I234" s="125"/>
      <c r="J234" s="31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1:22" ht="20.25" x14ac:dyDescent="0.3">
      <c r="A235" s="126" t="str">
        <f>+A121</f>
        <v>Sep 2017 vs Sep 2018 y Ene-Sep 2017 vs Ene-Sep 2018 / Sep 2017 vs Sep 2018 and Jan-Sep 2017 vs Jan-Sep 2018</v>
      </c>
      <c r="B235" s="127"/>
      <c r="C235" s="127"/>
      <c r="D235" s="127"/>
      <c r="E235" s="127"/>
      <c r="F235" s="127"/>
      <c r="G235" s="127"/>
      <c r="H235" s="127"/>
      <c r="I235" s="128"/>
      <c r="J235" s="33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0.25" x14ac:dyDescent="0.3">
      <c r="A236" s="129" t="s">
        <v>160</v>
      </c>
      <c r="B236" s="130"/>
      <c r="C236" s="130"/>
      <c r="D236" s="130"/>
      <c r="E236" s="130"/>
      <c r="F236" s="130"/>
      <c r="G236" s="130"/>
      <c r="H236" s="130"/>
      <c r="I236" s="131"/>
      <c r="J236" s="33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0.25" x14ac:dyDescent="0.3">
      <c r="A237" s="35"/>
      <c r="B237" s="84">
        <v>2017</v>
      </c>
      <c r="C237" s="84">
        <v>2018</v>
      </c>
      <c r="D237" s="35"/>
      <c r="E237" s="35"/>
      <c r="F237" s="84">
        <v>2017</v>
      </c>
      <c r="G237" s="84">
        <v>2018</v>
      </c>
      <c r="H237" s="35"/>
      <c r="I237" s="35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9" customHeight="1" x14ac:dyDescent="0.25">
      <c r="A238" s="36" t="s">
        <v>140</v>
      </c>
      <c r="B238" s="121" t="str">
        <f>B124</f>
        <v>sep-17 /
sep-17</v>
      </c>
      <c r="C238" s="121" t="str">
        <f>C124</f>
        <v>sep-18 /
sep-18</v>
      </c>
      <c r="D238" s="36" t="s">
        <v>72</v>
      </c>
      <c r="E238" s="36" t="s">
        <v>73</v>
      </c>
      <c r="F238" s="37" t="str">
        <f>$F$9</f>
        <v>Ene-Sep 17 / Jan-Sep 17</v>
      </c>
      <c r="G238" s="37" t="str">
        <f>$G$9</f>
        <v>Ene-Sep 18 / Jan-Sep 18</v>
      </c>
      <c r="H238" s="36" t="s">
        <v>72</v>
      </c>
      <c r="I238" s="36" t="s">
        <v>73</v>
      </c>
      <c r="J238" s="38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ht="20.25" x14ac:dyDescent="0.25">
      <c r="A239" s="116" t="s">
        <v>158</v>
      </c>
      <c r="B239" s="86">
        <v>2121.605</v>
      </c>
      <c r="C239" s="94">
        <v>2423.5210000000002</v>
      </c>
      <c r="D239" s="88">
        <f t="shared" ref="D239" si="14">C239-B239</f>
        <v>301.91600000000017</v>
      </c>
      <c r="E239" s="89">
        <f t="shared" ref="E239" si="15">C239/B239-1</f>
        <v>0.14230547156515949</v>
      </c>
      <c r="F239" s="94">
        <v>21390.292000000001</v>
      </c>
      <c r="G239" s="94">
        <v>22508.913</v>
      </c>
      <c r="H239" s="88">
        <f t="shared" ref="H239:H245" si="16">G239-F239</f>
        <v>1118.6209999999992</v>
      </c>
      <c r="I239" s="89">
        <f t="shared" ref="I239" si="17">G239/F239-1</f>
        <v>5.2295733036276326E-2</v>
      </c>
      <c r="J239" s="40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ht="20.25" x14ac:dyDescent="0.25">
      <c r="A240" s="12" t="s">
        <v>37</v>
      </c>
      <c r="B240" s="86">
        <v>1881.731</v>
      </c>
      <c r="C240" s="94">
        <v>2164.71</v>
      </c>
      <c r="D240" s="88">
        <f t="shared" ref="D240:D245" si="18">C240-B240</f>
        <v>282.97900000000004</v>
      </c>
      <c r="E240" s="89">
        <f t="shared" ref="E240:E245" si="19">C240/B240-1</f>
        <v>0.15038228099553019</v>
      </c>
      <c r="F240" s="94">
        <v>18068.277999999998</v>
      </c>
      <c r="G240" s="94">
        <v>20676.201000000001</v>
      </c>
      <c r="H240" s="88">
        <f t="shared" si="16"/>
        <v>2607.9230000000025</v>
      </c>
      <c r="I240" s="89">
        <f t="shared" ref="I240:I245" si="20">G240/F240-1</f>
        <v>0.14433710838409741</v>
      </c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ht="20.25" x14ac:dyDescent="0.25">
      <c r="A241" s="12" t="s">
        <v>35</v>
      </c>
      <c r="B241" s="86">
        <v>1303.4000000000001</v>
      </c>
      <c r="C241" s="94">
        <v>1514.441</v>
      </c>
      <c r="D241" s="88">
        <f t="shared" si="18"/>
        <v>211.04099999999994</v>
      </c>
      <c r="E241" s="89">
        <f t="shared" si="19"/>
        <v>0.16191575878471687</v>
      </c>
      <c r="F241" s="94">
        <v>12815.094999999999</v>
      </c>
      <c r="G241" s="94">
        <v>14124.126</v>
      </c>
      <c r="H241" s="88">
        <f t="shared" si="16"/>
        <v>1309.0310000000009</v>
      </c>
      <c r="I241" s="89">
        <f t="shared" si="20"/>
        <v>0.10214758454775419</v>
      </c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ht="20.25" x14ac:dyDescent="0.25">
      <c r="A242" s="12" t="s">
        <v>34</v>
      </c>
      <c r="B242" s="86">
        <v>1083.0350000000001</v>
      </c>
      <c r="C242" s="94">
        <v>1237.673</v>
      </c>
      <c r="D242" s="88">
        <f t="shared" si="18"/>
        <v>154.63799999999992</v>
      </c>
      <c r="E242" s="89">
        <f t="shared" si="19"/>
        <v>0.14278208922149327</v>
      </c>
      <c r="F242" s="94">
        <v>10641.806</v>
      </c>
      <c r="G242" s="94">
        <v>11725.081</v>
      </c>
      <c r="H242" s="88">
        <f t="shared" si="16"/>
        <v>1083.2749999999996</v>
      </c>
      <c r="I242" s="89">
        <f t="shared" si="20"/>
        <v>0.10179428191042006</v>
      </c>
      <c r="J242" s="42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ht="20.25" x14ac:dyDescent="0.25">
      <c r="A243" s="12" t="s">
        <v>33</v>
      </c>
      <c r="B243" s="86">
        <v>186.916</v>
      </c>
      <c r="C243" s="94">
        <v>221.941</v>
      </c>
      <c r="D243" s="88">
        <f t="shared" si="18"/>
        <v>35.025000000000006</v>
      </c>
      <c r="E243" s="89">
        <f t="shared" si="19"/>
        <v>0.18738363756981746</v>
      </c>
      <c r="F243" s="94">
        <v>1853.2370000000001</v>
      </c>
      <c r="G243" s="94">
        <v>2085.5050000000001</v>
      </c>
      <c r="H243" s="88">
        <f t="shared" si="16"/>
        <v>232.26800000000003</v>
      </c>
      <c r="I243" s="89">
        <f t="shared" si="20"/>
        <v>0.12533097493736634</v>
      </c>
      <c r="J243" s="42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ht="20.25" x14ac:dyDescent="0.25">
      <c r="A244" s="116" t="s">
        <v>159</v>
      </c>
      <c r="B244" s="86">
        <v>208.761</v>
      </c>
      <c r="C244" s="94">
        <v>213.28200000000001</v>
      </c>
      <c r="D244" s="88">
        <f t="shared" si="18"/>
        <v>4.521000000000015</v>
      </c>
      <c r="E244" s="89">
        <f t="shared" si="19"/>
        <v>2.1656343857329841E-2</v>
      </c>
      <c r="F244" s="94">
        <v>1972.9870000000001</v>
      </c>
      <c r="G244" s="94">
        <v>2036.7090000000001</v>
      </c>
      <c r="H244" s="88">
        <f t="shared" si="16"/>
        <v>63.72199999999998</v>
      </c>
      <c r="I244" s="89">
        <f t="shared" si="20"/>
        <v>3.229722243481592E-2</v>
      </c>
      <c r="J244" s="42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ht="20.25" x14ac:dyDescent="0.25">
      <c r="A245" s="100" t="s">
        <v>132</v>
      </c>
      <c r="B245" s="101">
        <f>SUM(B239:B244)</f>
        <v>6785.4480000000012</v>
      </c>
      <c r="C245" s="102">
        <f>SUM(C239:C244)</f>
        <v>7775.5679999999993</v>
      </c>
      <c r="D245" s="103">
        <f t="shared" si="18"/>
        <v>990.11999999999807</v>
      </c>
      <c r="E245" s="104">
        <f t="shared" si="19"/>
        <v>0.14591814718792295</v>
      </c>
      <c r="F245" s="102">
        <f>SUM(F239:F244)</f>
        <v>66741.695000000007</v>
      </c>
      <c r="G245" s="102">
        <f>SUM(G239:G244)</f>
        <v>73156.535000000018</v>
      </c>
      <c r="H245" s="103">
        <f t="shared" si="16"/>
        <v>6414.8400000000111</v>
      </c>
      <c r="I245" s="104">
        <f t="shared" si="20"/>
        <v>9.6114430417147956E-2</v>
      </c>
      <c r="J245" s="44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ht="15.75" x14ac:dyDescent="0.25">
      <c r="A246" s="9" t="s">
        <v>133</v>
      </c>
      <c r="B246" s="46"/>
      <c r="C246" s="46"/>
      <c r="D246" s="46"/>
      <c r="E246" s="45"/>
      <c r="F246" s="46"/>
      <c r="G246" s="47"/>
      <c r="H246" s="46"/>
      <c r="I246" s="45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ht="15.75" x14ac:dyDescent="0.25">
      <c r="A247" s="29" t="s">
        <v>134</v>
      </c>
      <c r="B247" s="46"/>
      <c r="C247" s="46"/>
      <c r="D247" s="46"/>
      <c r="E247" s="45"/>
      <c r="F247" s="46"/>
      <c r="G247" s="47"/>
      <c r="H247" s="46"/>
      <c r="I247" s="45"/>
      <c r="J247" s="44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ht="15.75" x14ac:dyDescent="0.25">
      <c r="A248" s="21" t="s">
        <v>135</v>
      </c>
      <c r="B248" s="46"/>
      <c r="C248" s="46"/>
      <c r="D248" s="46"/>
      <c r="E248" s="45"/>
      <c r="F248" s="46"/>
      <c r="G248" s="47"/>
      <c r="H248" s="46"/>
      <c r="I248" s="45"/>
      <c r="J248" s="44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ht="15.75" x14ac:dyDescent="0.25">
      <c r="A249" s="29" t="s">
        <v>136</v>
      </c>
      <c r="B249" s="46"/>
      <c r="C249" s="46"/>
      <c r="D249" s="46"/>
      <c r="E249" s="45"/>
      <c r="F249" s="46"/>
      <c r="G249" s="47"/>
      <c r="H249" s="46"/>
      <c r="I249" s="45"/>
      <c r="J249" s="44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ht="15.75" customHeight="1" x14ac:dyDescent="0.25">
      <c r="A250" s="132" t="s">
        <v>141</v>
      </c>
      <c r="B250" s="132"/>
      <c r="C250" s="132"/>
      <c r="D250" s="132"/>
      <c r="E250" s="132"/>
      <c r="F250" s="132"/>
      <c r="G250" s="132"/>
      <c r="H250" s="132"/>
      <c r="I250" s="132"/>
      <c r="J250" s="48"/>
      <c r="K250" s="48"/>
      <c r="L250" s="48"/>
      <c r="M250" s="48"/>
      <c r="N250" s="48"/>
      <c r="O250" s="48"/>
      <c r="P250" s="48"/>
      <c r="Q250" s="48"/>
      <c r="R250" s="48"/>
      <c r="S250" s="49"/>
      <c r="T250" s="48"/>
      <c r="U250" s="48"/>
      <c r="V250" s="48"/>
    </row>
    <row r="251" spans="1:22" x14ac:dyDescent="0.25">
      <c r="A251" s="132"/>
      <c r="B251" s="132"/>
      <c r="C251" s="132"/>
      <c r="D251" s="132"/>
      <c r="E251" s="132"/>
      <c r="F251" s="132"/>
      <c r="G251" s="132"/>
      <c r="H251" s="132"/>
      <c r="I251" s="132"/>
      <c r="J251" s="48"/>
      <c r="K251" s="48"/>
      <c r="L251" s="48"/>
      <c r="M251" s="48"/>
      <c r="N251" s="48"/>
      <c r="O251" s="48"/>
      <c r="P251" s="48"/>
      <c r="Q251" s="48"/>
      <c r="R251" s="48"/>
      <c r="S251" s="49"/>
      <c r="T251" s="48"/>
      <c r="U251" s="48"/>
      <c r="V251" s="48"/>
    </row>
    <row r="252" spans="1:22" ht="15.75" x14ac:dyDescent="0.25">
      <c r="A252" s="132"/>
      <c r="B252" s="132"/>
      <c r="C252" s="132"/>
      <c r="D252" s="132"/>
      <c r="E252" s="132"/>
      <c r="F252" s="132"/>
      <c r="G252" s="132"/>
      <c r="H252" s="132"/>
      <c r="I252" s="132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3"/>
      <c r="U252" s="3"/>
      <c r="V252" s="3"/>
    </row>
    <row r="253" spans="1:22" ht="15.75" x14ac:dyDescent="0.25">
      <c r="A253" s="132"/>
      <c r="B253" s="132"/>
      <c r="C253" s="132"/>
      <c r="D253" s="132"/>
      <c r="E253" s="132"/>
      <c r="F253" s="132"/>
      <c r="G253" s="132"/>
      <c r="H253" s="132"/>
      <c r="I253" s="132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3"/>
      <c r="U253" s="3"/>
      <c r="V253" s="3"/>
    </row>
    <row r="254" spans="1:22" ht="15.75" x14ac:dyDescent="0.25">
      <c r="A254" s="50"/>
      <c r="B254" s="49"/>
      <c r="C254" s="50"/>
      <c r="D254" s="50"/>
      <c r="E254" s="50"/>
      <c r="F254" s="50"/>
      <c r="G254" s="50"/>
      <c r="H254" s="50"/>
      <c r="I254" s="50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x14ac:dyDescent="0.25">
      <c r="A255" s="50"/>
      <c r="B255" s="51"/>
      <c r="C255" s="52"/>
      <c r="D255" s="52"/>
      <c r="E255" s="52"/>
      <c r="F255" s="52"/>
      <c r="G255" s="52"/>
      <c r="H255" s="52"/>
      <c r="I255" s="52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x14ac:dyDescent="0.25">
      <c r="A256" s="50"/>
      <c r="B256" s="53"/>
      <c r="C256" s="54"/>
      <c r="D256" s="50"/>
      <c r="E256" s="50"/>
      <c r="F256" s="54"/>
      <c r="G256" s="54"/>
      <c r="H256" s="50"/>
      <c r="I256" s="50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x14ac:dyDescent="0.25">
      <c r="A257" s="5"/>
      <c r="B257" s="4"/>
      <c r="C257" s="5"/>
      <c r="D257" s="5"/>
      <c r="E257" s="5"/>
      <c r="F257" s="5"/>
      <c r="G257" s="5"/>
      <c r="H257" s="5"/>
      <c r="I257" s="5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x14ac:dyDescent="0.25">
      <c r="A258" s="5"/>
      <c r="B258" s="4"/>
      <c r="C258" s="5"/>
      <c r="D258" s="5"/>
      <c r="E258" s="5"/>
      <c r="F258" s="5"/>
      <c r="G258" s="5"/>
      <c r="H258" s="5"/>
      <c r="I258" s="5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x14ac:dyDescent="0.25">
      <c r="A259" s="5"/>
      <c r="B259" s="4"/>
      <c r="C259" s="5"/>
      <c r="D259" s="5"/>
      <c r="E259" s="5"/>
      <c r="F259" s="5"/>
      <c r="G259" s="5"/>
      <c r="H259" s="5"/>
      <c r="I259" s="5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x14ac:dyDescent="0.25">
      <c r="A260" s="5"/>
      <c r="B260" s="4"/>
      <c r="C260" s="5"/>
      <c r="D260" s="5"/>
      <c r="E260" s="5"/>
      <c r="F260" s="5"/>
      <c r="G260" s="5"/>
      <c r="H260" s="5"/>
      <c r="I260" s="5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x14ac:dyDescent="0.25">
      <c r="A261" s="5"/>
      <c r="B261" s="4"/>
      <c r="C261" s="5"/>
      <c r="D261" s="5"/>
      <c r="E261" s="5"/>
      <c r="F261" s="5"/>
      <c r="G261" s="5"/>
      <c r="H261" s="5"/>
      <c r="I261" s="5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x14ac:dyDescent="0.25">
      <c r="A262" s="5"/>
      <c r="B262" s="4"/>
      <c r="C262" s="5"/>
      <c r="D262" s="5"/>
      <c r="E262" s="5"/>
      <c r="F262" s="5"/>
      <c r="G262" s="5"/>
      <c r="H262" s="5"/>
      <c r="I262" s="5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x14ac:dyDescent="0.25">
      <c r="A263" s="5"/>
      <c r="B263" s="4"/>
      <c r="C263" s="5"/>
      <c r="D263" s="5"/>
      <c r="E263" s="5"/>
      <c r="F263" s="5"/>
      <c r="G263" s="5"/>
      <c r="H263" s="5"/>
      <c r="I263" s="5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x14ac:dyDescent="0.25">
      <c r="A264" s="5"/>
      <c r="B264" s="4"/>
      <c r="C264" s="5"/>
      <c r="D264" s="5"/>
      <c r="E264" s="5"/>
      <c r="F264" s="5"/>
      <c r="G264" s="5"/>
      <c r="H264" s="5"/>
      <c r="I264" s="5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x14ac:dyDescent="0.25">
      <c r="A265" s="5"/>
      <c r="B265" s="4"/>
      <c r="C265" s="5"/>
      <c r="D265" s="5"/>
      <c r="E265" s="5"/>
      <c r="F265" s="5"/>
      <c r="G265" s="5"/>
      <c r="H265" s="5"/>
      <c r="I265" s="5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x14ac:dyDescent="0.25">
      <c r="A266" s="5"/>
      <c r="B266" s="4"/>
      <c r="C266" s="5"/>
      <c r="D266" s="5"/>
      <c r="E266" s="5"/>
      <c r="F266" s="5"/>
      <c r="G266" s="5"/>
      <c r="H266" s="5"/>
      <c r="I266" s="5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x14ac:dyDescent="0.25">
      <c r="A267" s="5"/>
      <c r="B267" s="4"/>
      <c r="C267" s="5"/>
      <c r="D267" s="5"/>
      <c r="E267" s="5"/>
      <c r="F267" s="16"/>
      <c r="G267" s="16"/>
      <c r="H267" s="5"/>
      <c r="I267" s="5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x14ac:dyDescent="0.25">
      <c r="A268" s="5"/>
      <c r="B268" s="4"/>
      <c r="C268" s="5"/>
      <c r="D268" s="5"/>
      <c r="E268" s="5"/>
      <c r="F268" s="5"/>
      <c r="G268" s="5"/>
      <c r="H268" s="5"/>
      <c r="I268" s="5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x14ac:dyDescent="0.25">
      <c r="A269" s="5"/>
      <c r="B269" s="4"/>
      <c r="C269" s="5"/>
      <c r="D269" s="5"/>
      <c r="E269" s="5"/>
      <c r="F269" s="5"/>
      <c r="G269" s="5"/>
      <c r="H269" s="5"/>
      <c r="I269" s="5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x14ac:dyDescent="0.25">
      <c r="A270" s="5"/>
      <c r="B270" s="4"/>
      <c r="C270" s="5"/>
      <c r="D270" s="5"/>
      <c r="E270" s="5"/>
      <c r="F270" s="5"/>
      <c r="G270" s="5"/>
      <c r="H270" s="5"/>
      <c r="I270" s="5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x14ac:dyDescent="0.25">
      <c r="A271" s="5"/>
      <c r="B271" s="4"/>
      <c r="C271" s="5"/>
      <c r="D271" s="5"/>
      <c r="E271" s="5"/>
      <c r="F271" s="5"/>
      <c r="G271" s="5"/>
      <c r="H271" s="5"/>
      <c r="I271" s="5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x14ac:dyDescent="0.25">
      <c r="A272" s="5"/>
      <c r="B272" s="4"/>
      <c r="C272" s="5"/>
      <c r="D272" s="5"/>
      <c r="E272" s="5"/>
      <c r="F272" s="5"/>
      <c r="G272" s="5"/>
      <c r="H272" s="5"/>
      <c r="I272" s="5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x14ac:dyDescent="0.25">
      <c r="A273" s="5"/>
      <c r="B273" s="4"/>
      <c r="C273" s="5"/>
      <c r="D273" s="5"/>
      <c r="E273" s="5"/>
      <c r="F273" s="5"/>
      <c r="G273" s="5"/>
      <c r="H273" s="5"/>
      <c r="I273" s="5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x14ac:dyDescent="0.25">
      <c r="A274" s="5"/>
      <c r="B274" s="4"/>
      <c r="C274" s="5"/>
      <c r="D274" s="5"/>
      <c r="E274" s="5"/>
      <c r="F274" s="5"/>
      <c r="G274" s="5"/>
      <c r="H274" s="5"/>
      <c r="I274" s="5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x14ac:dyDescent="0.25">
      <c r="A275" s="5"/>
      <c r="B275" s="4"/>
      <c r="C275" s="5"/>
      <c r="D275" s="5"/>
      <c r="E275" s="5"/>
      <c r="F275" s="5"/>
      <c r="G275" s="5"/>
      <c r="H275" s="5"/>
      <c r="I275" s="5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x14ac:dyDescent="0.25">
      <c r="A276" s="5"/>
      <c r="B276" s="4"/>
      <c r="C276" s="5"/>
      <c r="D276" s="5"/>
      <c r="E276" s="5"/>
      <c r="F276" s="5"/>
      <c r="G276" s="5"/>
      <c r="H276" s="5"/>
      <c r="I276" s="5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x14ac:dyDescent="0.25">
      <c r="A277" s="5"/>
      <c r="B277" s="4"/>
      <c r="C277" s="5"/>
      <c r="D277" s="5"/>
      <c r="E277" s="5"/>
      <c r="F277" s="5"/>
      <c r="G277" s="5"/>
      <c r="H277" s="5"/>
      <c r="I277" s="5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x14ac:dyDescent="0.25">
      <c r="A278" s="5"/>
      <c r="B278" s="4"/>
      <c r="C278" s="5"/>
      <c r="D278" s="5"/>
      <c r="E278" s="5"/>
      <c r="F278" s="5"/>
      <c r="G278" s="5"/>
      <c r="H278" s="5"/>
      <c r="I278" s="5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x14ac:dyDescent="0.25">
      <c r="A279" s="5"/>
      <c r="B279" s="4"/>
      <c r="C279" s="5"/>
      <c r="D279" s="5"/>
      <c r="E279" s="5"/>
      <c r="F279" s="5"/>
      <c r="G279" s="5"/>
      <c r="H279" s="5"/>
      <c r="I279" s="5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x14ac:dyDescent="0.25">
      <c r="A280" s="5"/>
      <c r="B280" s="4"/>
      <c r="C280" s="5"/>
      <c r="D280" s="5"/>
      <c r="E280" s="5"/>
      <c r="F280" s="5"/>
      <c r="G280" s="5"/>
      <c r="H280" s="5"/>
      <c r="I280" s="5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x14ac:dyDescent="0.25">
      <c r="A281" s="5"/>
      <c r="B281" s="4"/>
      <c r="C281" s="5"/>
      <c r="D281" s="5"/>
      <c r="E281" s="5"/>
      <c r="F281" s="5"/>
      <c r="G281" s="5"/>
      <c r="H281" s="5"/>
      <c r="I281" s="5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x14ac:dyDescent="0.25">
      <c r="A282" s="5"/>
      <c r="B282" s="4"/>
      <c r="C282" s="5"/>
      <c r="D282" s="5"/>
      <c r="E282" s="5"/>
      <c r="F282" s="5"/>
      <c r="G282" s="5"/>
      <c r="H282" s="5"/>
      <c r="I282" s="5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x14ac:dyDescent="0.25">
      <c r="A283" s="5"/>
      <c r="B283" s="4"/>
      <c r="C283" s="5"/>
      <c r="D283" s="5"/>
      <c r="E283" s="5"/>
      <c r="F283" s="5"/>
      <c r="G283" s="5"/>
      <c r="H283" s="5"/>
      <c r="I283" s="5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x14ac:dyDescent="0.25">
      <c r="A284" s="5"/>
      <c r="B284" s="4"/>
      <c r="C284" s="5"/>
      <c r="D284" s="5"/>
      <c r="E284" s="5"/>
      <c r="F284" s="5"/>
      <c r="G284" s="5"/>
      <c r="H284" s="5"/>
      <c r="I284" s="5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x14ac:dyDescent="0.25">
      <c r="A285" s="5"/>
      <c r="B285" s="4"/>
      <c r="C285" s="5"/>
      <c r="D285" s="5"/>
      <c r="E285" s="5"/>
      <c r="F285" s="5"/>
      <c r="G285" s="5"/>
      <c r="H285" s="5"/>
      <c r="I285" s="5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x14ac:dyDescent="0.25">
      <c r="A286" s="5"/>
      <c r="B286" s="4"/>
      <c r="C286" s="5"/>
      <c r="D286" s="5"/>
      <c r="E286" s="5"/>
      <c r="F286" s="5"/>
      <c r="G286" s="5"/>
      <c r="H286" s="5"/>
      <c r="I286" s="5"/>
      <c r="J286" s="3"/>
      <c r="K286" s="5"/>
      <c r="L286" s="5"/>
      <c r="M286" s="5"/>
      <c r="N286" s="5"/>
      <c r="O286" s="5"/>
      <c r="P286" s="5"/>
      <c r="Q286" s="5"/>
      <c r="R286" s="5"/>
      <c r="S286" s="4"/>
      <c r="T286" s="5"/>
      <c r="U286" s="5"/>
      <c r="V286" s="5"/>
    </row>
    <row r="287" spans="1:22" ht="15.75" x14ac:dyDescent="0.25">
      <c r="A287" s="5"/>
      <c r="B287" s="4"/>
      <c r="C287" s="5"/>
      <c r="D287" s="5"/>
      <c r="E287" s="5"/>
      <c r="F287" s="5"/>
      <c r="G287" s="5"/>
      <c r="H287" s="5"/>
      <c r="I287" s="5"/>
      <c r="J287" s="3"/>
      <c r="K287" s="5"/>
      <c r="L287" s="5"/>
      <c r="M287" s="5"/>
      <c r="N287" s="5"/>
      <c r="O287" s="5"/>
      <c r="P287" s="5"/>
      <c r="Q287" s="5"/>
      <c r="R287" s="5"/>
      <c r="S287" s="4"/>
      <c r="T287" s="5"/>
      <c r="U287" s="5"/>
      <c r="V287" s="5"/>
    </row>
    <row r="288" spans="1:22" ht="15.75" x14ac:dyDescent="0.25">
      <c r="A288" s="5"/>
      <c r="B288" s="4"/>
      <c r="C288" s="5"/>
      <c r="D288" s="5"/>
      <c r="E288" s="5"/>
      <c r="F288" s="5"/>
      <c r="G288" s="5"/>
      <c r="H288" s="5"/>
      <c r="I288" s="5"/>
      <c r="J288" s="3"/>
      <c r="K288" s="5"/>
      <c r="L288" s="5"/>
      <c r="M288" s="5"/>
      <c r="N288" s="5"/>
      <c r="O288" s="5"/>
      <c r="P288" s="5"/>
      <c r="Q288" s="5"/>
      <c r="R288" s="5"/>
      <c r="S288" s="4"/>
      <c r="T288" s="5"/>
      <c r="U288" s="5"/>
      <c r="V288" s="5"/>
    </row>
    <row r="289" spans="1:22" ht="15.75" x14ac:dyDescent="0.25">
      <c r="A289" s="5"/>
      <c r="B289" s="4"/>
      <c r="C289" s="5"/>
      <c r="D289" s="5"/>
      <c r="E289" s="5"/>
      <c r="F289" s="5"/>
      <c r="G289" s="5"/>
      <c r="H289" s="5"/>
      <c r="I289" s="5"/>
      <c r="J289" s="3"/>
      <c r="K289" s="5"/>
      <c r="L289" s="5"/>
      <c r="M289" s="5"/>
      <c r="N289" s="5"/>
      <c r="O289" s="5"/>
      <c r="P289" s="5"/>
      <c r="Q289" s="5"/>
      <c r="R289" s="5"/>
      <c r="S289" s="4"/>
      <c r="T289" s="5"/>
      <c r="U289" s="5"/>
      <c r="V289" s="5"/>
    </row>
    <row r="290" spans="1:22" ht="15.75" x14ac:dyDescent="0.25">
      <c r="A290" s="5"/>
      <c r="B290" s="4"/>
      <c r="C290" s="5"/>
      <c r="D290" s="5"/>
      <c r="E290" s="5"/>
      <c r="F290" s="5"/>
      <c r="G290" s="5"/>
      <c r="H290" s="5"/>
      <c r="I290" s="5"/>
      <c r="J290" s="3"/>
      <c r="K290" s="5"/>
      <c r="L290" s="5"/>
      <c r="M290" s="5"/>
      <c r="N290" s="5"/>
      <c r="O290" s="5"/>
      <c r="P290" s="5"/>
      <c r="Q290" s="5"/>
      <c r="R290" s="5"/>
      <c r="S290" s="4"/>
      <c r="T290" s="5"/>
      <c r="U290" s="5"/>
      <c r="V290" s="5"/>
    </row>
    <row r="291" spans="1:22" ht="15.75" x14ac:dyDescent="0.25">
      <c r="A291" s="5"/>
      <c r="B291" s="4"/>
      <c r="C291" s="5"/>
      <c r="D291" s="5"/>
      <c r="E291" s="5"/>
      <c r="F291" s="5"/>
      <c r="G291" s="5"/>
      <c r="H291" s="5"/>
      <c r="I291" s="5"/>
      <c r="J291" s="3"/>
      <c r="K291" s="5"/>
      <c r="L291" s="5"/>
      <c r="M291" s="5"/>
      <c r="N291" s="5"/>
      <c r="O291" s="5"/>
      <c r="P291" s="5"/>
      <c r="Q291" s="5"/>
      <c r="R291" s="5"/>
      <c r="S291" s="4"/>
      <c r="T291" s="5"/>
      <c r="U291" s="5"/>
      <c r="V291" s="5"/>
    </row>
    <row r="292" spans="1:22" ht="15.75" x14ac:dyDescent="0.25">
      <c r="A292" s="5"/>
      <c r="B292" s="4"/>
      <c r="C292" s="5"/>
      <c r="D292" s="5"/>
      <c r="E292" s="5"/>
      <c r="F292" s="5"/>
      <c r="G292" s="5"/>
      <c r="H292" s="5"/>
      <c r="I292" s="5"/>
      <c r="J292" s="3"/>
      <c r="K292" s="5"/>
      <c r="L292" s="5"/>
      <c r="M292" s="5"/>
      <c r="N292" s="5"/>
      <c r="O292" s="5"/>
      <c r="P292" s="5"/>
      <c r="Q292" s="5"/>
      <c r="R292" s="5"/>
      <c r="S292" s="4"/>
      <c r="T292" s="5"/>
      <c r="U292" s="5"/>
      <c r="V292" s="5"/>
    </row>
    <row r="293" spans="1:22" ht="15.75" x14ac:dyDescent="0.25">
      <c r="A293" s="5"/>
      <c r="B293" s="4"/>
      <c r="C293" s="5"/>
      <c r="D293" s="5"/>
      <c r="E293" s="5"/>
      <c r="F293" s="5"/>
      <c r="G293" s="5"/>
      <c r="H293" s="5"/>
      <c r="I293" s="5"/>
      <c r="J293" s="3"/>
      <c r="K293" s="5"/>
      <c r="L293" s="5"/>
      <c r="M293" s="5"/>
      <c r="N293" s="5"/>
      <c r="O293" s="5"/>
      <c r="P293" s="5"/>
      <c r="Q293" s="5"/>
      <c r="R293" s="5"/>
      <c r="S293" s="4"/>
      <c r="T293" s="5"/>
      <c r="U293" s="5"/>
      <c r="V293" s="5"/>
    </row>
    <row r="294" spans="1:22" ht="15.75" x14ac:dyDescent="0.25">
      <c r="A294" s="5"/>
      <c r="B294" s="4"/>
      <c r="C294" s="5"/>
      <c r="D294" s="5"/>
      <c r="E294" s="5"/>
      <c r="F294" s="5"/>
      <c r="G294" s="5"/>
      <c r="H294" s="5"/>
      <c r="I294" s="5"/>
      <c r="J294" s="3"/>
      <c r="K294" s="5"/>
      <c r="L294" s="5"/>
      <c r="M294" s="5"/>
      <c r="N294" s="5"/>
      <c r="O294" s="5"/>
      <c r="P294" s="5"/>
      <c r="Q294" s="5"/>
      <c r="R294" s="5"/>
      <c r="S294" s="4"/>
      <c r="T294" s="5"/>
      <c r="U294" s="5"/>
      <c r="V294" s="5"/>
    </row>
    <row r="295" spans="1:22" ht="15.75" x14ac:dyDescent="0.25">
      <c r="A295" s="5"/>
      <c r="B295" s="4"/>
      <c r="C295" s="5"/>
      <c r="D295" s="5"/>
      <c r="E295" s="5"/>
      <c r="F295" s="5"/>
      <c r="G295" s="5"/>
      <c r="H295" s="5"/>
      <c r="I295" s="5"/>
      <c r="J295" s="3"/>
      <c r="K295" s="5"/>
      <c r="L295" s="5"/>
      <c r="M295" s="5"/>
      <c r="N295" s="5"/>
      <c r="O295" s="5"/>
      <c r="P295" s="5"/>
      <c r="Q295" s="5"/>
      <c r="R295" s="5"/>
      <c r="S295" s="4"/>
      <c r="T295" s="5"/>
      <c r="U295" s="5"/>
      <c r="V295" s="5"/>
    </row>
    <row r="296" spans="1:22" ht="15.75" x14ac:dyDescent="0.25">
      <c r="A296" s="5"/>
      <c r="B296" s="4"/>
      <c r="C296" s="5"/>
      <c r="D296" s="5"/>
      <c r="E296" s="5"/>
      <c r="F296" s="5"/>
      <c r="G296" s="5"/>
      <c r="H296" s="5"/>
      <c r="I296" s="5"/>
      <c r="J296" s="3"/>
      <c r="K296" s="5"/>
      <c r="L296" s="5"/>
      <c r="M296" s="5"/>
      <c r="N296" s="5"/>
      <c r="O296" s="5"/>
      <c r="P296" s="5"/>
      <c r="Q296" s="5"/>
      <c r="R296" s="5"/>
      <c r="S296" s="4"/>
      <c r="T296" s="5"/>
      <c r="U296" s="5"/>
      <c r="V296" s="5"/>
    </row>
    <row r="297" spans="1:22" ht="15.75" x14ac:dyDescent="0.25">
      <c r="A297" s="5"/>
      <c r="B297" s="4"/>
      <c r="C297" s="5"/>
      <c r="D297" s="5"/>
      <c r="E297" s="5"/>
      <c r="F297" s="5"/>
      <c r="G297" s="5"/>
      <c r="H297" s="5"/>
      <c r="I297" s="5"/>
      <c r="J297" s="3"/>
      <c r="K297" s="5"/>
      <c r="L297" s="5"/>
      <c r="M297" s="5"/>
      <c r="N297" s="5"/>
      <c r="O297" s="5"/>
      <c r="P297" s="5"/>
      <c r="Q297" s="5"/>
      <c r="R297" s="5"/>
      <c r="S297" s="4"/>
      <c r="T297" s="5"/>
      <c r="U297" s="5"/>
      <c r="V297" s="5"/>
    </row>
    <row r="298" spans="1:22" ht="15.75" x14ac:dyDescent="0.25">
      <c r="A298" s="5"/>
      <c r="B298" s="4"/>
      <c r="C298" s="4"/>
      <c r="D298" s="5"/>
      <c r="E298" s="5"/>
      <c r="F298" s="5"/>
      <c r="G298" s="5" t="s">
        <v>142</v>
      </c>
      <c r="H298" s="5"/>
      <c r="I298" s="5"/>
      <c r="J298" s="3"/>
      <c r="K298" s="5"/>
      <c r="L298" s="5"/>
      <c r="M298" s="5"/>
      <c r="N298" s="5"/>
      <c r="O298" s="5"/>
      <c r="P298" s="5"/>
      <c r="Q298" s="5"/>
      <c r="R298" s="5"/>
      <c r="S298" s="4"/>
      <c r="T298" s="5"/>
      <c r="U298" s="5"/>
      <c r="V298" s="5"/>
    </row>
    <row r="299" spans="1:22" ht="15.75" x14ac:dyDescent="0.25">
      <c r="A299" s="5"/>
      <c r="B299" s="4"/>
      <c r="C299" s="4"/>
      <c r="D299" s="5"/>
      <c r="E299" s="5"/>
      <c r="F299" s="5"/>
      <c r="G299" s="5"/>
      <c r="H299" s="5"/>
      <c r="I299" s="5"/>
      <c r="J299" s="3"/>
      <c r="K299" s="5"/>
      <c r="L299" s="5"/>
      <c r="M299" s="5"/>
      <c r="N299" s="5"/>
      <c r="O299" s="5"/>
      <c r="P299" s="5"/>
      <c r="Q299" s="5"/>
      <c r="R299" s="5"/>
      <c r="S299" s="4"/>
      <c r="T299" s="5"/>
      <c r="U299" s="5"/>
      <c r="V299" s="5"/>
    </row>
    <row r="300" spans="1:22" ht="15.75" x14ac:dyDescent="0.25">
      <c r="A300" s="5"/>
      <c r="B300" s="4"/>
      <c r="C300" s="5"/>
      <c r="D300" s="5"/>
      <c r="E300" s="5"/>
      <c r="F300" s="5"/>
      <c r="G300" s="5"/>
      <c r="H300" s="5"/>
      <c r="I300" s="5"/>
      <c r="J300" s="3"/>
      <c r="K300" s="5"/>
      <c r="L300" s="5"/>
      <c r="M300" s="5"/>
      <c r="N300" s="5"/>
      <c r="O300" s="5"/>
      <c r="P300" s="5"/>
      <c r="Q300" s="5"/>
      <c r="R300" s="5"/>
      <c r="S300" s="4"/>
      <c r="T300" s="5"/>
      <c r="U300" s="5"/>
      <c r="V300" s="5"/>
    </row>
    <row r="301" spans="1:22" ht="46.5" customHeight="1" x14ac:dyDescent="0.25">
      <c r="A301" s="123" t="s">
        <v>143</v>
      </c>
      <c r="B301" s="124"/>
      <c r="C301" s="124"/>
      <c r="D301" s="124"/>
      <c r="E301" s="124"/>
      <c r="F301" s="124"/>
      <c r="G301" s="124"/>
      <c r="H301" s="124"/>
      <c r="I301" s="125"/>
      <c r="J301" s="31"/>
      <c r="K301" s="32"/>
      <c r="L301" s="32"/>
      <c r="M301" s="32"/>
      <c r="N301" s="32"/>
      <c r="O301" s="32"/>
      <c r="P301" s="32"/>
      <c r="Q301" s="32"/>
      <c r="R301" s="32"/>
      <c r="S301" s="32"/>
      <c r="T301" s="5"/>
      <c r="U301" s="5"/>
      <c r="V301" s="5"/>
    </row>
    <row r="302" spans="1:22" ht="20.25" x14ac:dyDescent="0.3">
      <c r="A302" s="126" t="str">
        <f>+$A$6</f>
        <v>Sep 2017 vs Sep 2018 y Ene-Sep 2017 vs Ene-Sep 2018 / Sep 2017 vs Sep 2018 and Jan-Sep 2017 vs Jan-Sep 2018</v>
      </c>
      <c r="B302" s="127"/>
      <c r="C302" s="127"/>
      <c r="D302" s="127"/>
      <c r="E302" s="127"/>
      <c r="F302" s="127"/>
      <c r="G302" s="127"/>
      <c r="H302" s="127"/>
      <c r="I302" s="128"/>
      <c r="J302" s="33"/>
      <c r="K302" s="34"/>
      <c r="L302" s="34"/>
      <c r="M302" s="34"/>
      <c r="N302" s="34"/>
      <c r="O302" s="34"/>
      <c r="P302" s="34"/>
      <c r="Q302" s="34"/>
      <c r="R302" s="34"/>
      <c r="S302" s="34"/>
      <c r="T302" s="5"/>
      <c r="U302" s="5"/>
      <c r="V302" s="5"/>
    </row>
    <row r="303" spans="1:22" ht="20.25" x14ac:dyDescent="0.3">
      <c r="A303" s="129" t="s">
        <v>160</v>
      </c>
      <c r="B303" s="130"/>
      <c r="C303" s="130"/>
      <c r="D303" s="130"/>
      <c r="E303" s="130"/>
      <c r="F303" s="130"/>
      <c r="G303" s="130"/>
      <c r="H303" s="130"/>
      <c r="I303" s="131"/>
      <c r="J303" s="33"/>
      <c r="K303" s="34"/>
      <c r="L303" s="34"/>
      <c r="M303" s="34"/>
      <c r="N303" s="34"/>
      <c r="O303" s="34"/>
      <c r="P303" s="34"/>
      <c r="Q303" s="34"/>
      <c r="R303" s="34"/>
      <c r="S303" s="34"/>
      <c r="T303" s="5"/>
      <c r="U303" s="5"/>
      <c r="V303" s="5"/>
    </row>
    <row r="304" spans="1:22" ht="20.25" x14ac:dyDescent="0.3">
      <c r="A304" s="35"/>
      <c r="B304" s="84">
        <v>2017</v>
      </c>
      <c r="C304" s="84">
        <v>2018</v>
      </c>
      <c r="D304" s="35"/>
      <c r="E304" s="35"/>
      <c r="F304" s="84">
        <v>2017</v>
      </c>
      <c r="G304" s="84">
        <v>2018</v>
      </c>
      <c r="H304" s="35"/>
      <c r="I304" s="35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5"/>
      <c r="U304" s="5"/>
      <c r="V304" s="5"/>
    </row>
    <row r="305" spans="1:22" ht="39" customHeight="1" x14ac:dyDescent="0.25">
      <c r="A305" s="22" t="s">
        <v>144</v>
      </c>
      <c r="B305" s="118" t="str">
        <f>$B$238</f>
        <v>sep-17 /
sep-17</v>
      </c>
      <c r="C305" s="118" t="str">
        <f>$C$238</f>
        <v>sep-18 /
sep-18</v>
      </c>
      <c r="D305" s="22" t="s">
        <v>72</v>
      </c>
      <c r="E305" s="22" t="s">
        <v>73</v>
      </c>
      <c r="F305" s="23" t="str">
        <f>$F$9</f>
        <v>Ene-Sep 17 / Jan-Sep 17</v>
      </c>
      <c r="G305" s="23" t="str">
        <f>$G$9</f>
        <v>Ene-Sep 18 / Jan-Sep 18</v>
      </c>
      <c r="H305" s="22" t="s">
        <v>72</v>
      </c>
      <c r="I305" s="22" t="s">
        <v>73</v>
      </c>
      <c r="J305" s="38"/>
      <c r="K305" s="39"/>
      <c r="L305" s="39"/>
      <c r="M305" s="39"/>
      <c r="N305" s="39"/>
      <c r="O305" s="39"/>
      <c r="P305" s="39"/>
      <c r="Q305" s="39"/>
      <c r="R305" s="39"/>
      <c r="S305" s="39"/>
      <c r="T305" s="5"/>
      <c r="U305" s="5"/>
      <c r="V305" s="5"/>
    </row>
    <row r="306" spans="1:22" ht="20.25" x14ac:dyDescent="0.25">
      <c r="A306" s="105" t="s">
        <v>34</v>
      </c>
      <c r="B306" s="86">
        <v>925.78399999999999</v>
      </c>
      <c r="C306" s="94">
        <v>938.351</v>
      </c>
      <c r="D306" s="94">
        <f t="shared" ref="D306" si="21">C306-B306</f>
        <v>12.567000000000007</v>
      </c>
      <c r="E306" s="89">
        <f t="shared" ref="E306" si="22">C306/B306-1</f>
        <v>1.3574440690268919E-2</v>
      </c>
      <c r="F306" s="94">
        <v>12888.713</v>
      </c>
      <c r="G306" s="94">
        <v>13433.337</v>
      </c>
      <c r="H306" s="94">
        <f t="shared" ref="H306:H312" si="23">G306-F306</f>
        <v>544.6239999999998</v>
      </c>
      <c r="I306" s="89">
        <f t="shared" ref="I306:I312" si="24">G306/F306-1</f>
        <v>4.2255886991975133E-2</v>
      </c>
      <c r="J306" s="40"/>
      <c r="K306" s="41"/>
      <c r="L306" s="41"/>
      <c r="M306" s="41"/>
      <c r="N306" s="41"/>
      <c r="O306" s="41"/>
      <c r="P306" s="41"/>
      <c r="Q306" s="41"/>
      <c r="R306" s="41"/>
      <c r="S306" s="41"/>
      <c r="T306" s="5"/>
      <c r="U306" s="5"/>
      <c r="V306" s="5"/>
    </row>
    <row r="307" spans="1:22" ht="20.25" x14ac:dyDescent="0.25">
      <c r="A307" s="116" t="s">
        <v>158</v>
      </c>
      <c r="B307" s="86">
        <v>1225.48</v>
      </c>
      <c r="C307" s="94">
        <v>1330.829</v>
      </c>
      <c r="D307" s="94">
        <f t="shared" ref="D307:D312" si="25">C307-B307</f>
        <v>105.34899999999993</v>
      </c>
      <c r="E307" s="89">
        <f t="shared" ref="E307:E312" si="26">C307/B307-1</f>
        <v>8.5965499232953491E-2</v>
      </c>
      <c r="F307" s="94">
        <v>11600.047</v>
      </c>
      <c r="G307" s="94">
        <v>12789.056</v>
      </c>
      <c r="H307" s="94">
        <f t="shared" si="23"/>
        <v>1189.009</v>
      </c>
      <c r="I307" s="89">
        <f t="shared" si="24"/>
        <v>0.1025003605588839</v>
      </c>
      <c r="J307" s="40"/>
      <c r="K307" s="41"/>
      <c r="L307" s="41"/>
      <c r="M307" s="41"/>
      <c r="N307" s="41"/>
      <c r="O307" s="41"/>
      <c r="P307" s="41"/>
      <c r="Q307" s="41"/>
      <c r="R307" s="41"/>
      <c r="S307" s="41"/>
      <c r="T307" s="5"/>
      <c r="U307" s="5"/>
      <c r="V307" s="5"/>
    </row>
    <row r="308" spans="1:22" ht="20.25" x14ac:dyDescent="0.25">
      <c r="A308" s="105" t="s">
        <v>37</v>
      </c>
      <c r="B308" s="86">
        <v>586.02700000000004</v>
      </c>
      <c r="C308" s="94">
        <v>639.93399999999997</v>
      </c>
      <c r="D308" s="94">
        <f t="shared" si="25"/>
        <v>53.906999999999925</v>
      </c>
      <c r="E308" s="89">
        <f t="shared" si="26"/>
        <v>9.1987229257354919E-2</v>
      </c>
      <c r="F308" s="94">
        <v>8550.2569999999996</v>
      </c>
      <c r="G308" s="94">
        <v>9007.9850000000006</v>
      </c>
      <c r="H308" s="94">
        <f t="shared" si="23"/>
        <v>457.72800000000097</v>
      </c>
      <c r="I308" s="89">
        <f t="shared" si="24"/>
        <v>5.3533829450974624E-2</v>
      </c>
      <c r="J308" s="40"/>
      <c r="K308" s="41"/>
      <c r="L308" s="41"/>
      <c r="M308" s="41"/>
      <c r="N308" s="41"/>
      <c r="O308" s="41"/>
      <c r="P308" s="41"/>
      <c r="Q308" s="41"/>
      <c r="R308" s="41"/>
      <c r="S308" s="41"/>
      <c r="T308" s="5"/>
      <c r="U308" s="5"/>
      <c r="V308" s="5"/>
    </row>
    <row r="309" spans="1:22" ht="20.25" x14ac:dyDescent="0.25">
      <c r="A309" s="105" t="s">
        <v>35</v>
      </c>
      <c r="B309" s="86">
        <v>159.78200000000001</v>
      </c>
      <c r="C309" s="94">
        <v>167.036</v>
      </c>
      <c r="D309" s="94">
        <f t="shared" si="25"/>
        <v>7.2539999999999907</v>
      </c>
      <c r="E309" s="89">
        <f t="shared" si="26"/>
        <v>4.5399356623399223E-2</v>
      </c>
      <c r="F309" s="94">
        <v>1837.3820000000001</v>
      </c>
      <c r="G309" s="94">
        <v>1911.1389999999999</v>
      </c>
      <c r="H309" s="94">
        <f t="shared" si="23"/>
        <v>73.756999999999834</v>
      </c>
      <c r="I309" s="89">
        <f t="shared" si="24"/>
        <v>4.0142441800343986E-2</v>
      </c>
      <c r="J309" s="40"/>
      <c r="K309" s="41"/>
      <c r="L309" s="41"/>
      <c r="M309" s="41"/>
      <c r="N309" s="41"/>
      <c r="O309" s="41"/>
      <c r="P309" s="41"/>
      <c r="Q309" s="41"/>
      <c r="R309" s="41"/>
      <c r="S309" s="41"/>
      <c r="T309" s="5"/>
      <c r="U309" s="5"/>
      <c r="V309" s="5"/>
    </row>
    <row r="310" spans="1:22" ht="20.25" x14ac:dyDescent="0.25">
      <c r="A310" s="117" t="s">
        <v>159</v>
      </c>
      <c r="B310" s="86">
        <v>21.192</v>
      </c>
      <c r="C310" s="94">
        <v>26.704999999999998</v>
      </c>
      <c r="D310" s="94">
        <f t="shared" si="25"/>
        <v>5.5129999999999981</v>
      </c>
      <c r="E310" s="89">
        <f t="shared" si="26"/>
        <v>0.26014533786334448</v>
      </c>
      <c r="F310" s="94">
        <v>208.93700000000001</v>
      </c>
      <c r="G310" s="94">
        <v>264.71800000000002</v>
      </c>
      <c r="H310" s="94">
        <f t="shared" si="23"/>
        <v>55.781000000000006</v>
      </c>
      <c r="I310" s="89">
        <f t="shared" si="24"/>
        <v>0.26697521262390089</v>
      </c>
      <c r="J310" s="55"/>
      <c r="K310" s="56"/>
      <c r="L310" s="56"/>
      <c r="M310" s="56"/>
      <c r="N310" s="56"/>
      <c r="O310" s="56"/>
      <c r="P310" s="56"/>
      <c r="Q310" s="56"/>
      <c r="R310" s="56"/>
      <c r="S310" s="56"/>
      <c r="T310" s="14"/>
      <c r="U310" s="14"/>
      <c r="V310" s="14"/>
    </row>
    <row r="311" spans="1:22" ht="20.25" x14ac:dyDescent="0.25">
      <c r="A311" s="105" t="s">
        <v>33</v>
      </c>
      <c r="B311" s="86">
        <v>7.7679999999999998</v>
      </c>
      <c r="C311" s="94">
        <v>9.8490000000000002</v>
      </c>
      <c r="D311" s="94">
        <f t="shared" si="25"/>
        <v>2.0810000000000004</v>
      </c>
      <c r="E311" s="89">
        <f t="shared" si="26"/>
        <v>0.2678939237899074</v>
      </c>
      <c r="F311" s="94">
        <v>117.991</v>
      </c>
      <c r="G311" s="94">
        <v>118.71299999999999</v>
      </c>
      <c r="H311" s="94">
        <f t="shared" si="23"/>
        <v>0.7219999999999942</v>
      </c>
      <c r="I311" s="89">
        <f t="shared" si="24"/>
        <v>6.1191107796356725E-3</v>
      </c>
      <c r="J311" s="40"/>
      <c r="K311" s="41"/>
      <c r="L311" s="41"/>
      <c r="M311" s="41"/>
      <c r="N311" s="41"/>
      <c r="O311" s="41"/>
      <c r="P311" s="41"/>
      <c r="Q311" s="41"/>
      <c r="R311" s="41"/>
      <c r="S311" s="41"/>
      <c r="T311" s="5"/>
      <c r="U311" s="5"/>
      <c r="V311" s="5"/>
    </row>
    <row r="312" spans="1:22" ht="20.25" x14ac:dyDescent="0.25">
      <c r="A312" s="97" t="s">
        <v>132</v>
      </c>
      <c r="B312" s="106">
        <f>SUM(B306:B311)</f>
        <v>2926.0330000000004</v>
      </c>
      <c r="C312" s="106">
        <f>SUM(C306:C311)</f>
        <v>3112.7039999999997</v>
      </c>
      <c r="D312" s="106">
        <f t="shared" si="25"/>
        <v>186.67099999999937</v>
      </c>
      <c r="E312" s="99">
        <f t="shared" si="26"/>
        <v>6.3796614734009882E-2</v>
      </c>
      <c r="F312" s="106">
        <f>SUM(F306:F311)</f>
        <v>35203.326999999997</v>
      </c>
      <c r="G312" s="106">
        <f>SUM(G306:G311)</f>
        <v>37524.948000000004</v>
      </c>
      <c r="H312" s="106">
        <f t="shared" si="23"/>
        <v>2321.6210000000065</v>
      </c>
      <c r="I312" s="99">
        <f t="shared" si="24"/>
        <v>6.5948908749448698E-2</v>
      </c>
      <c r="J312" s="44"/>
      <c r="K312" s="45"/>
      <c r="L312" s="45"/>
      <c r="M312" s="45"/>
      <c r="N312" s="45"/>
      <c r="O312" s="45"/>
      <c r="P312" s="45"/>
      <c r="Q312" s="45"/>
      <c r="R312" s="45"/>
      <c r="S312" s="45"/>
      <c r="T312" s="5"/>
      <c r="U312" s="5"/>
      <c r="V312" s="5"/>
    </row>
    <row r="313" spans="1:22" ht="15.75" x14ac:dyDescent="0.25">
      <c r="A313" s="9" t="s">
        <v>133</v>
      </c>
      <c r="B313" s="9"/>
      <c r="C313" s="9"/>
      <c r="D313" s="9"/>
      <c r="E313" s="9"/>
      <c r="F313" s="9"/>
      <c r="G313" s="9"/>
      <c r="H313" s="9"/>
      <c r="I313" s="9"/>
      <c r="J313" s="8"/>
      <c r="K313" s="9"/>
      <c r="L313" s="9"/>
      <c r="M313" s="9"/>
      <c r="N313" s="9"/>
      <c r="O313" s="9"/>
      <c r="P313" s="9"/>
      <c r="Q313" s="9"/>
      <c r="R313" s="9"/>
      <c r="S313" s="9"/>
      <c r="T313" s="5"/>
      <c r="U313" s="5"/>
      <c r="V313" s="5"/>
    </row>
    <row r="314" spans="1:22" ht="15.75" x14ac:dyDescent="0.25">
      <c r="A314" s="29" t="s">
        <v>134</v>
      </c>
      <c r="B314" s="9"/>
      <c r="C314" s="9"/>
      <c r="D314" s="9"/>
      <c r="E314" s="9"/>
      <c r="F314" s="9"/>
      <c r="G314" s="9"/>
      <c r="H314" s="9"/>
      <c r="I314" s="9"/>
      <c r="J314" s="8"/>
      <c r="K314" s="9"/>
      <c r="L314" s="9"/>
      <c r="M314" s="9"/>
      <c r="N314" s="9"/>
      <c r="O314" s="9"/>
      <c r="P314" s="9"/>
      <c r="Q314" s="9"/>
      <c r="R314" s="9"/>
      <c r="S314" s="9"/>
      <c r="T314" s="5"/>
      <c r="U314" s="5"/>
      <c r="V314" s="5"/>
    </row>
    <row r="315" spans="1:22" ht="15.75" x14ac:dyDescent="0.25">
      <c r="A315" s="21" t="s">
        <v>135</v>
      </c>
      <c r="B315" s="9"/>
      <c r="C315" s="9"/>
      <c r="D315" s="9"/>
      <c r="E315" s="9"/>
      <c r="F315" s="9"/>
      <c r="G315" s="9"/>
      <c r="H315" s="9"/>
      <c r="I315" s="9"/>
      <c r="J315" s="8"/>
      <c r="K315" s="9"/>
      <c r="L315" s="9"/>
      <c r="M315" s="9"/>
      <c r="N315" s="9"/>
      <c r="O315" s="9"/>
      <c r="P315" s="9"/>
      <c r="Q315" s="9"/>
      <c r="R315" s="9"/>
      <c r="S315" s="9"/>
      <c r="T315" s="5"/>
      <c r="U315" s="5"/>
      <c r="V315" s="5"/>
    </row>
    <row r="316" spans="1:22" ht="15.75" x14ac:dyDescent="0.25">
      <c r="A316" s="29" t="s">
        <v>136</v>
      </c>
      <c r="B316" s="9"/>
      <c r="C316" s="9"/>
      <c r="D316" s="9"/>
      <c r="E316" s="9"/>
      <c r="F316" s="9"/>
      <c r="G316" s="9"/>
      <c r="H316" s="9"/>
      <c r="I316" s="9"/>
      <c r="J316" s="8"/>
      <c r="K316" s="9"/>
      <c r="L316" s="9"/>
      <c r="M316" s="9"/>
      <c r="N316" s="9"/>
      <c r="O316" s="9"/>
      <c r="P316" s="9"/>
      <c r="Q316" s="9"/>
      <c r="R316" s="9"/>
      <c r="S316" s="9"/>
      <c r="T316" s="5"/>
      <c r="U316" s="5"/>
      <c r="V316" s="5"/>
    </row>
    <row r="317" spans="1:22" ht="15.75" customHeight="1" x14ac:dyDescent="0.25">
      <c r="A317" s="132" t="s">
        <v>141</v>
      </c>
      <c r="B317" s="132"/>
      <c r="C317" s="132"/>
      <c r="D317" s="132"/>
      <c r="E317" s="132"/>
      <c r="F317" s="132"/>
      <c r="G317" s="132"/>
      <c r="H317" s="132"/>
      <c r="I317" s="132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3"/>
      <c r="U317" s="3"/>
      <c r="V317" s="3"/>
    </row>
    <row r="318" spans="1:22" ht="15.75" x14ac:dyDescent="0.25">
      <c r="A318" s="132"/>
      <c r="B318" s="132"/>
      <c r="C318" s="132"/>
      <c r="D318" s="132"/>
      <c r="E318" s="132"/>
      <c r="F318" s="132"/>
      <c r="G318" s="132"/>
      <c r="H318" s="132"/>
      <c r="I318" s="132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3"/>
      <c r="U318" s="3"/>
      <c r="V318" s="3"/>
    </row>
    <row r="319" spans="1:22" ht="15.75" x14ac:dyDescent="0.25">
      <c r="A319" s="132"/>
      <c r="B319" s="132"/>
      <c r="C319" s="132"/>
      <c r="D319" s="132"/>
      <c r="E319" s="132"/>
      <c r="F319" s="132"/>
      <c r="G319" s="132"/>
      <c r="H319" s="132"/>
      <c r="I319" s="132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3"/>
      <c r="U319" s="3"/>
      <c r="V319" s="3"/>
    </row>
    <row r="320" spans="1:22" ht="15.75" x14ac:dyDescent="0.25">
      <c r="A320" s="132"/>
      <c r="B320" s="132"/>
      <c r="C320" s="132"/>
      <c r="D320" s="132"/>
      <c r="E320" s="132"/>
      <c r="F320" s="132"/>
      <c r="G320" s="132"/>
      <c r="H320" s="132"/>
      <c r="I320" s="132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3"/>
      <c r="U320" s="3"/>
      <c r="V320" s="3"/>
    </row>
    <row r="321" spans="1:22" ht="15.75" x14ac:dyDescent="0.25">
      <c r="A321" s="57"/>
      <c r="B321" s="58"/>
      <c r="C321" s="59"/>
      <c r="D321" s="59"/>
      <c r="E321" s="59"/>
      <c r="F321" s="59"/>
      <c r="G321" s="59"/>
      <c r="H321" s="59"/>
      <c r="I321" s="59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5"/>
      <c r="U321" s="5"/>
      <c r="V321" s="5"/>
    </row>
    <row r="322" spans="1:22" ht="15.75" x14ac:dyDescent="0.25">
      <c r="A322" s="57"/>
      <c r="B322" s="58"/>
      <c r="C322" s="59"/>
      <c r="D322" s="59"/>
      <c r="E322" s="59"/>
      <c r="F322" s="59"/>
      <c r="G322" s="59"/>
      <c r="H322" s="59"/>
      <c r="I322" s="59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5"/>
      <c r="U322" s="5"/>
      <c r="V322" s="5"/>
    </row>
    <row r="323" spans="1:22" ht="15.75" x14ac:dyDescent="0.25">
      <c r="A323" s="57"/>
      <c r="B323" s="60"/>
      <c r="C323" s="57"/>
      <c r="D323" s="57"/>
      <c r="E323" s="57"/>
      <c r="F323" s="57"/>
      <c r="G323" s="57"/>
      <c r="H323" s="57"/>
      <c r="I323" s="57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5"/>
      <c r="U323" s="5"/>
      <c r="V323" s="5"/>
    </row>
    <row r="324" spans="1:22" ht="15.75" x14ac:dyDescent="0.25">
      <c r="A324" s="5"/>
      <c r="B324" s="4"/>
      <c r="C324" s="5"/>
      <c r="D324" s="5"/>
      <c r="E324" s="5"/>
      <c r="F324" s="5"/>
      <c r="G324" s="5"/>
      <c r="H324" s="5"/>
      <c r="I324" s="5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5"/>
      <c r="U324" s="5"/>
      <c r="V324" s="5"/>
    </row>
    <row r="325" spans="1:22" ht="15.75" x14ac:dyDescent="0.25">
      <c r="A325" s="5"/>
      <c r="B325" s="4"/>
      <c r="C325" s="5"/>
      <c r="D325" s="5"/>
      <c r="E325" s="5"/>
      <c r="F325" s="5"/>
      <c r="G325" s="5"/>
      <c r="H325" s="5"/>
      <c r="I325" s="5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5"/>
      <c r="U325" s="5"/>
      <c r="V325" s="5"/>
    </row>
    <row r="326" spans="1:22" ht="15.75" x14ac:dyDescent="0.25">
      <c r="A326" s="5"/>
      <c r="B326" s="4"/>
      <c r="C326" s="5"/>
      <c r="D326" s="5"/>
      <c r="E326" s="5"/>
      <c r="F326" s="5"/>
      <c r="G326" s="5"/>
      <c r="H326" s="5"/>
      <c r="I326" s="5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5"/>
      <c r="U326" s="5"/>
      <c r="V326" s="5"/>
    </row>
    <row r="327" spans="1:22" ht="15.75" x14ac:dyDescent="0.25">
      <c r="A327" s="5"/>
      <c r="B327" s="4"/>
      <c r="C327" s="5"/>
      <c r="D327" s="5"/>
      <c r="E327" s="5"/>
      <c r="F327" s="5"/>
      <c r="G327" s="5"/>
      <c r="H327" s="5"/>
      <c r="I327" s="5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5"/>
      <c r="U327" s="5"/>
      <c r="V327" s="5"/>
    </row>
    <row r="328" spans="1:22" ht="15.75" x14ac:dyDescent="0.25">
      <c r="A328" s="5"/>
      <c r="B328" s="4"/>
      <c r="C328" s="5"/>
      <c r="D328" s="5"/>
      <c r="E328" s="5"/>
      <c r="F328" s="5"/>
      <c r="G328" s="5"/>
      <c r="H328" s="5"/>
      <c r="I328" s="5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5"/>
      <c r="U328" s="5"/>
      <c r="V328" s="5"/>
    </row>
    <row r="329" spans="1:22" ht="15.75" x14ac:dyDescent="0.25">
      <c r="A329" s="5"/>
      <c r="B329" s="4"/>
      <c r="C329" s="5"/>
      <c r="D329" s="5"/>
      <c r="E329" s="5"/>
      <c r="F329" s="5"/>
      <c r="G329" s="5"/>
      <c r="H329" s="5"/>
      <c r="I329" s="5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5"/>
      <c r="U329" s="5"/>
      <c r="V329" s="5"/>
    </row>
    <row r="330" spans="1:22" ht="15.75" x14ac:dyDescent="0.25">
      <c r="A330" s="5"/>
      <c r="B330" s="4"/>
      <c r="C330" s="5"/>
      <c r="D330" s="5"/>
      <c r="E330" s="5"/>
      <c r="F330" s="5"/>
      <c r="G330" s="5"/>
      <c r="H330" s="5"/>
      <c r="I330" s="5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5"/>
      <c r="U330" s="5"/>
      <c r="V330" s="5"/>
    </row>
    <row r="331" spans="1:22" ht="15.75" x14ac:dyDescent="0.25">
      <c r="A331" s="5"/>
      <c r="B331" s="4"/>
      <c r="C331" s="5"/>
      <c r="D331" s="5"/>
      <c r="E331" s="5"/>
      <c r="F331" s="5"/>
      <c r="G331" s="5"/>
      <c r="H331" s="5"/>
      <c r="I331" s="5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5"/>
      <c r="U331" s="5"/>
      <c r="V331" s="5"/>
    </row>
    <row r="332" spans="1:22" ht="15.75" x14ac:dyDescent="0.25">
      <c r="A332" s="5"/>
      <c r="B332" s="4"/>
      <c r="C332" s="5"/>
      <c r="D332" s="5"/>
      <c r="E332" s="5"/>
      <c r="F332" s="5"/>
      <c r="G332" s="5"/>
      <c r="H332" s="5"/>
      <c r="I332" s="5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5"/>
      <c r="U332" s="5"/>
      <c r="V332" s="5"/>
    </row>
    <row r="333" spans="1:22" ht="15.75" x14ac:dyDescent="0.25">
      <c r="A333" s="5"/>
      <c r="B333" s="4"/>
      <c r="C333" s="5"/>
      <c r="D333" s="5"/>
      <c r="E333" s="5"/>
      <c r="F333" s="5"/>
      <c r="G333" s="5"/>
      <c r="H333" s="5"/>
      <c r="I333" s="5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5"/>
      <c r="U333" s="5"/>
      <c r="V333" s="5"/>
    </row>
    <row r="334" spans="1:22" ht="15.75" x14ac:dyDescent="0.25">
      <c r="A334" s="5"/>
      <c r="B334" s="4"/>
      <c r="C334" s="5"/>
      <c r="D334" s="5"/>
      <c r="E334" s="5"/>
      <c r="F334" s="5"/>
      <c r="G334" s="5"/>
      <c r="H334" s="5"/>
      <c r="I334" s="5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5"/>
      <c r="U334" s="5"/>
      <c r="V334" s="5"/>
    </row>
    <row r="335" spans="1:22" ht="15.75" x14ac:dyDescent="0.25">
      <c r="A335" s="5"/>
      <c r="B335" s="4"/>
      <c r="C335" s="5"/>
      <c r="D335" s="5"/>
      <c r="E335" s="5"/>
      <c r="F335" s="5"/>
      <c r="G335" s="5"/>
      <c r="H335" s="5"/>
      <c r="I335" s="5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5"/>
      <c r="U335" s="5"/>
      <c r="V335" s="5"/>
    </row>
    <row r="336" spans="1:22" ht="15.75" x14ac:dyDescent="0.25">
      <c r="A336" s="5"/>
      <c r="B336" s="4"/>
      <c r="C336" s="5"/>
      <c r="D336" s="5"/>
      <c r="E336" s="5"/>
      <c r="F336" s="5"/>
      <c r="G336" s="5"/>
      <c r="H336" s="5"/>
      <c r="I336" s="5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5"/>
      <c r="U336" s="5"/>
      <c r="V336" s="5"/>
    </row>
    <row r="337" spans="1:22" ht="15.75" x14ac:dyDescent="0.25">
      <c r="A337" s="5"/>
      <c r="B337" s="4"/>
      <c r="C337" s="5"/>
      <c r="D337" s="5"/>
      <c r="E337" s="5"/>
      <c r="F337" s="5"/>
      <c r="G337" s="5"/>
      <c r="H337" s="5"/>
      <c r="I337" s="5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5"/>
      <c r="U337" s="5"/>
      <c r="V337" s="5"/>
    </row>
    <row r="338" spans="1:22" ht="15.75" x14ac:dyDescent="0.25">
      <c r="A338" s="5"/>
      <c r="B338" s="4"/>
      <c r="C338" s="5"/>
      <c r="D338" s="5"/>
      <c r="E338" s="5"/>
      <c r="F338" s="5"/>
      <c r="G338" s="5"/>
      <c r="H338" s="5"/>
      <c r="I338" s="5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5"/>
      <c r="U338" s="5"/>
      <c r="V338" s="5"/>
    </row>
    <row r="339" spans="1:22" ht="15.75" x14ac:dyDescent="0.25">
      <c r="A339" s="5"/>
      <c r="B339" s="4"/>
      <c r="C339" s="5"/>
      <c r="D339" s="5"/>
      <c r="E339" s="5"/>
      <c r="F339" s="5"/>
      <c r="G339" s="5"/>
      <c r="H339" s="5"/>
      <c r="I339" s="5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5"/>
      <c r="U339" s="5"/>
      <c r="V339" s="5"/>
    </row>
    <row r="340" spans="1:22" ht="15.75" x14ac:dyDescent="0.25">
      <c r="A340" s="5"/>
      <c r="B340" s="4"/>
      <c r="C340" s="5"/>
      <c r="D340" s="5"/>
      <c r="E340" s="5"/>
      <c r="F340" s="5"/>
      <c r="G340" s="5"/>
      <c r="H340" s="5"/>
      <c r="I340" s="5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5"/>
      <c r="U340" s="5"/>
      <c r="V340" s="5"/>
    </row>
    <row r="341" spans="1:22" ht="15.75" x14ac:dyDescent="0.25">
      <c r="A341" s="5"/>
      <c r="B341" s="4"/>
      <c r="C341" s="5"/>
      <c r="D341" s="5"/>
      <c r="E341" s="5"/>
      <c r="F341" s="5"/>
      <c r="G341" s="5"/>
      <c r="H341" s="5"/>
      <c r="I341" s="5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5"/>
      <c r="U341" s="5"/>
      <c r="V341" s="5"/>
    </row>
    <row r="342" spans="1:22" ht="15.75" x14ac:dyDescent="0.25">
      <c r="A342" s="5"/>
      <c r="B342" s="4"/>
      <c r="C342" s="5"/>
      <c r="D342" s="5"/>
      <c r="E342" s="5"/>
      <c r="F342" s="5"/>
      <c r="G342" s="5"/>
      <c r="H342" s="5"/>
      <c r="I342" s="5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5"/>
      <c r="U342" s="5"/>
      <c r="V342" s="5"/>
    </row>
    <row r="343" spans="1:22" ht="15.75" x14ac:dyDescent="0.25">
      <c r="A343" s="5"/>
      <c r="B343" s="4"/>
      <c r="C343" s="5"/>
      <c r="D343" s="5"/>
      <c r="E343" s="5"/>
      <c r="F343" s="5"/>
      <c r="G343" s="5"/>
      <c r="H343" s="5"/>
      <c r="I343" s="5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5"/>
      <c r="U343" s="5"/>
      <c r="V343" s="5"/>
    </row>
    <row r="344" spans="1:22" ht="15.75" x14ac:dyDescent="0.25">
      <c r="A344" s="5"/>
      <c r="B344" s="4"/>
      <c r="C344" s="5"/>
      <c r="D344" s="5"/>
      <c r="E344" s="5"/>
      <c r="F344" s="5"/>
      <c r="G344" s="5"/>
      <c r="H344" s="5"/>
      <c r="I344" s="5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5"/>
      <c r="U344" s="5"/>
      <c r="V344" s="5"/>
    </row>
    <row r="345" spans="1:22" ht="15.75" x14ac:dyDescent="0.25">
      <c r="A345" s="5"/>
      <c r="B345" s="4"/>
      <c r="C345" s="5"/>
      <c r="D345" s="5"/>
      <c r="E345" s="5"/>
      <c r="F345" s="5"/>
      <c r="G345" s="5"/>
      <c r="H345" s="5"/>
      <c r="I345" s="5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5"/>
      <c r="U345" s="5"/>
      <c r="V345" s="5"/>
    </row>
    <row r="346" spans="1:22" ht="15.75" x14ac:dyDescent="0.25">
      <c r="A346" s="5"/>
      <c r="B346" s="4"/>
      <c r="C346" s="5"/>
      <c r="D346" s="5"/>
      <c r="E346" s="5"/>
      <c r="F346" s="5"/>
      <c r="G346" s="5"/>
      <c r="H346" s="5"/>
      <c r="I346" s="5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5"/>
      <c r="U346" s="5"/>
      <c r="V346" s="5"/>
    </row>
    <row r="347" spans="1:22" ht="15.75" x14ac:dyDescent="0.25">
      <c r="A347" s="5"/>
      <c r="B347" s="4"/>
      <c r="C347" s="5"/>
      <c r="D347" s="5"/>
      <c r="E347" s="5"/>
      <c r="F347" s="5"/>
      <c r="G347" s="5"/>
      <c r="H347" s="5"/>
      <c r="I347" s="5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5"/>
      <c r="U347" s="5"/>
      <c r="V347" s="5"/>
    </row>
    <row r="348" spans="1:22" ht="15.75" x14ac:dyDescent="0.25">
      <c r="A348" s="5"/>
      <c r="B348" s="4"/>
      <c r="C348" s="5"/>
      <c r="D348" s="5"/>
      <c r="E348" s="5"/>
      <c r="F348" s="5"/>
      <c r="G348" s="5"/>
      <c r="H348" s="5"/>
      <c r="I348" s="5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5"/>
      <c r="U348" s="5"/>
      <c r="V348" s="5"/>
    </row>
    <row r="349" spans="1:22" ht="15.75" x14ac:dyDescent="0.25">
      <c r="A349" s="5"/>
      <c r="B349" s="4"/>
      <c r="C349" s="5"/>
      <c r="D349" s="5"/>
      <c r="E349" s="5"/>
      <c r="F349" s="5"/>
      <c r="G349" s="5"/>
      <c r="H349" s="5"/>
      <c r="I349" s="5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5"/>
      <c r="U349" s="5"/>
      <c r="V349" s="5"/>
    </row>
    <row r="350" spans="1:22" ht="15.75" x14ac:dyDescent="0.25">
      <c r="A350" s="5"/>
      <c r="B350" s="4"/>
      <c r="C350" s="5"/>
      <c r="D350" s="5"/>
      <c r="E350" s="5"/>
      <c r="F350" s="5"/>
      <c r="G350" s="5"/>
      <c r="H350" s="5"/>
      <c r="I350" s="5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5"/>
      <c r="U350" s="5"/>
      <c r="V350" s="5"/>
    </row>
    <row r="351" spans="1:22" ht="15.75" x14ac:dyDescent="0.25">
      <c r="A351" s="5"/>
      <c r="B351" s="4"/>
      <c r="C351" s="5"/>
      <c r="D351" s="5"/>
      <c r="E351" s="5"/>
      <c r="F351" s="5"/>
      <c r="G351" s="5"/>
      <c r="H351" s="5"/>
      <c r="I351" s="5"/>
      <c r="J351" s="3"/>
      <c r="K351" s="5"/>
      <c r="L351" s="5"/>
      <c r="M351" s="5"/>
      <c r="N351" s="5"/>
      <c r="O351" s="5"/>
      <c r="P351" s="5"/>
      <c r="Q351" s="5"/>
      <c r="R351" s="5"/>
      <c r="S351" s="4"/>
      <c r="T351" s="5"/>
      <c r="U351" s="5"/>
      <c r="V351" s="5"/>
    </row>
    <row r="352" spans="1:22" ht="15.75" x14ac:dyDescent="0.25">
      <c r="A352" s="5"/>
      <c r="B352" s="4"/>
      <c r="C352" s="5"/>
      <c r="D352" s="5"/>
      <c r="E352" s="5"/>
      <c r="F352" s="5"/>
      <c r="G352" s="5"/>
      <c r="H352" s="5"/>
      <c r="I352" s="5"/>
      <c r="J352" s="3"/>
      <c r="K352" s="5"/>
      <c r="L352" s="5"/>
      <c r="M352" s="5"/>
      <c r="N352" s="5"/>
      <c r="O352" s="5"/>
      <c r="P352" s="5"/>
      <c r="Q352" s="5"/>
      <c r="R352" s="5"/>
      <c r="S352" s="4"/>
      <c r="T352" s="5"/>
      <c r="U352" s="5"/>
      <c r="V352" s="5"/>
    </row>
    <row r="353" spans="1:22" ht="15.75" x14ac:dyDescent="0.25">
      <c r="A353" s="5"/>
      <c r="B353" s="4"/>
      <c r="C353" s="5"/>
      <c r="D353" s="5"/>
      <c r="E353" s="5"/>
      <c r="F353" s="5"/>
      <c r="G353" s="5"/>
      <c r="H353" s="5"/>
      <c r="I353" s="5"/>
      <c r="J353" s="3"/>
      <c r="K353" s="5"/>
      <c r="L353" s="5"/>
      <c r="M353" s="5"/>
      <c r="N353" s="5"/>
      <c r="O353" s="5"/>
      <c r="P353" s="5"/>
      <c r="Q353" s="5"/>
      <c r="R353" s="5"/>
      <c r="S353" s="4"/>
      <c r="T353" s="5"/>
      <c r="U353" s="5"/>
      <c r="V353" s="5"/>
    </row>
    <row r="354" spans="1:22" ht="15.75" x14ac:dyDescent="0.25">
      <c r="A354" s="5"/>
      <c r="B354" s="4"/>
      <c r="C354" s="5"/>
      <c r="D354" s="5"/>
      <c r="E354" s="5"/>
      <c r="F354" s="5"/>
      <c r="G354" s="5"/>
      <c r="H354" s="5"/>
      <c r="I354" s="5"/>
      <c r="J354" s="3"/>
      <c r="K354" s="5"/>
      <c r="L354" s="5"/>
      <c r="M354" s="5"/>
      <c r="N354" s="5"/>
      <c r="O354" s="5"/>
      <c r="P354" s="5"/>
      <c r="Q354" s="5"/>
      <c r="R354" s="5"/>
      <c r="S354" s="4"/>
      <c r="T354" s="5"/>
      <c r="U354" s="5"/>
      <c r="V354" s="5"/>
    </row>
    <row r="355" spans="1:22" ht="15.75" x14ac:dyDescent="0.25">
      <c r="A355" s="5"/>
      <c r="B355" s="4"/>
      <c r="C355" s="5"/>
      <c r="D355" s="5"/>
      <c r="E355" s="5"/>
      <c r="F355" s="5"/>
      <c r="G355" s="5"/>
      <c r="H355" s="5"/>
      <c r="I355" s="5"/>
      <c r="J355" s="3"/>
      <c r="K355" s="5"/>
      <c r="L355" s="5"/>
      <c r="M355" s="5"/>
      <c r="N355" s="5"/>
      <c r="O355" s="5"/>
      <c r="P355" s="5"/>
      <c r="Q355" s="5"/>
      <c r="R355" s="5"/>
      <c r="S355" s="4"/>
      <c r="T355" s="5"/>
      <c r="U355" s="5"/>
      <c r="V355" s="5"/>
    </row>
    <row r="356" spans="1:22" ht="15.75" x14ac:dyDescent="0.25">
      <c r="A356" s="5"/>
      <c r="B356" s="4"/>
      <c r="C356" s="5"/>
      <c r="D356" s="5"/>
      <c r="E356" s="5"/>
      <c r="F356" s="5"/>
      <c r="G356" s="5"/>
      <c r="H356" s="5"/>
      <c r="I356" s="5"/>
      <c r="J356" s="3"/>
      <c r="K356" s="5"/>
      <c r="L356" s="5"/>
      <c r="M356" s="5"/>
      <c r="N356" s="5"/>
      <c r="O356" s="5"/>
      <c r="P356" s="5"/>
      <c r="Q356" s="5"/>
      <c r="R356" s="5"/>
      <c r="S356" s="4"/>
      <c r="T356" s="5"/>
      <c r="U356" s="5"/>
      <c r="V356" s="5"/>
    </row>
    <row r="357" spans="1:22" ht="15.75" x14ac:dyDescent="0.25">
      <c r="A357" s="5"/>
      <c r="B357" s="4"/>
      <c r="C357" s="5"/>
      <c r="D357" s="5"/>
      <c r="E357" s="5"/>
      <c r="F357" s="5"/>
      <c r="G357" s="5"/>
      <c r="H357" s="5"/>
      <c r="I357" s="5"/>
      <c r="J357" s="3"/>
      <c r="K357" s="5"/>
      <c r="L357" s="5"/>
      <c r="M357" s="5"/>
      <c r="N357" s="5"/>
      <c r="O357" s="5"/>
      <c r="P357" s="5"/>
      <c r="Q357" s="5"/>
      <c r="R357" s="5"/>
      <c r="S357" s="4"/>
      <c r="T357" s="5"/>
      <c r="U357" s="5"/>
      <c r="V357" s="5"/>
    </row>
    <row r="358" spans="1:22" ht="15.75" x14ac:dyDescent="0.25">
      <c r="A358" s="5"/>
      <c r="B358" s="4"/>
      <c r="C358" s="5"/>
      <c r="D358" s="5"/>
      <c r="E358" s="5"/>
      <c r="F358" s="5"/>
      <c r="G358" s="5"/>
      <c r="H358" s="5"/>
      <c r="I358" s="5"/>
      <c r="J358" s="3"/>
      <c r="K358" s="5"/>
      <c r="L358" s="5"/>
      <c r="M358" s="5"/>
      <c r="N358" s="5"/>
      <c r="O358" s="5"/>
      <c r="P358" s="5"/>
      <c r="Q358" s="5"/>
      <c r="R358" s="5"/>
      <c r="S358" s="4"/>
      <c r="T358" s="5"/>
      <c r="U358" s="5"/>
      <c r="V358" s="5"/>
    </row>
    <row r="359" spans="1:22" ht="15.75" x14ac:dyDescent="0.25">
      <c r="A359" s="5"/>
      <c r="B359" s="4"/>
      <c r="C359" s="5"/>
      <c r="D359" s="5"/>
      <c r="E359" s="5"/>
      <c r="F359" s="5"/>
      <c r="G359" s="5"/>
      <c r="H359" s="5"/>
      <c r="I359" s="5"/>
      <c r="J359" s="3"/>
      <c r="K359" s="5"/>
      <c r="L359" s="5"/>
      <c r="M359" s="5"/>
      <c r="N359" s="5"/>
      <c r="O359" s="5"/>
      <c r="P359" s="5"/>
      <c r="Q359" s="5"/>
      <c r="R359" s="5"/>
      <c r="S359" s="4"/>
      <c r="T359" s="5"/>
      <c r="U359" s="5"/>
      <c r="V359" s="5"/>
    </row>
    <row r="360" spans="1:22" ht="15.75" x14ac:dyDescent="0.25">
      <c r="A360" s="5"/>
      <c r="B360" s="4"/>
      <c r="C360" s="5"/>
      <c r="D360" s="5"/>
      <c r="E360" s="5"/>
      <c r="F360" s="5"/>
      <c r="G360" s="5"/>
      <c r="H360" s="5"/>
      <c r="I360" s="5"/>
      <c r="J360" s="3"/>
      <c r="K360" s="5"/>
      <c r="L360" s="5"/>
      <c r="M360" s="5"/>
      <c r="N360" s="5"/>
      <c r="O360" s="5"/>
      <c r="P360" s="5"/>
      <c r="Q360" s="5"/>
      <c r="R360" s="5"/>
      <c r="S360" s="4"/>
      <c r="T360" s="5"/>
      <c r="U360" s="5"/>
      <c r="V360" s="5"/>
    </row>
    <row r="361" spans="1:22" ht="15.75" x14ac:dyDescent="0.25">
      <c r="A361" s="5"/>
      <c r="B361" s="4"/>
      <c r="C361" s="5"/>
      <c r="D361" s="5"/>
      <c r="E361" s="5"/>
      <c r="F361" s="5"/>
      <c r="G361" s="5"/>
      <c r="H361" s="5"/>
      <c r="I361" s="5"/>
      <c r="J361" s="3"/>
      <c r="K361" s="5"/>
      <c r="L361" s="5"/>
      <c r="M361" s="5"/>
      <c r="N361" s="5"/>
      <c r="O361" s="5"/>
      <c r="P361" s="5"/>
      <c r="Q361" s="5"/>
      <c r="R361" s="5"/>
      <c r="S361" s="4"/>
      <c r="T361" s="5"/>
      <c r="U361" s="5"/>
      <c r="V361" s="5"/>
    </row>
    <row r="362" spans="1:22" ht="15.75" x14ac:dyDescent="0.25">
      <c r="A362" s="5"/>
      <c r="B362" s="4"/>
      <c r="C362" s="5"/>
      <c r="D362" s="5"/>
      <c r="E362" s="5"/>
      <c r="F362" s="5"/>
      <c r="G362" s="5"/>
      <c r="H362" s="5"/>
      <c r="I362" s="5"/>
      <c r="J362" s="3"/>
      <c r="K362" s="5"/>
      <c r="L362" s="5"/>
      <c r="M362" s="5"/>
      <c r="N362" s="5"/>
      <c r="O362" s="5"/>
      <c r="P362" s="5"/>
      <c r="Q362" s="5"/>
      <c r="R362" s="5"/>
      <c r="S362" s="4"/>
      <c r="T362" s="5"/>
      <c r="U362" s="5"/>
      <c r="V362" s="5"/>
    </row>
    <row r="363" spans="1:22" ht="15.75" x14ac:dyDescent="0.25">
      <c r="A363" s="5"/>
      <c r="B363" s="4"/>
      <c r="C363" s="5"/>
      <c r="D363" s="5"/>
      <c r="E363" s="5"/>
      <c r="F363" s="5"/>
      <c r="G363" s="5"/>
      <c r="H363" s="5"/>
      <c r="I363" s="5"/>
      <c r="J363" s="3"/>
      <c r="K363" s="5"/>
      <c r="L363" s="5"/>
      <c r="M363" s="5"/>
      <c r="N363" s="5"/>
      <c r="O363" s="5"/>
      <c r="P363" s="5"/>
      <c r="Q363" s="5"/>
      <c r="R363" s="5"/>
      <c r="S363" s="4"/>
      <c r="T363" s="5"/>
      <c r="U363" s="5"/>
      <c r="V363" s="5"/>
    </row>
    <row r="364" spans="1:22" ht="15.75" x14ac:dyDescent="0.25">
      <c r="A364" s="5"/>
      <c r="B364" s="4"/>
      <c r="C364" s="5"/>
      <c r="D364" s="5"/>
      <c r="E364" s="5"/>
      <c r="F364" s="5"/>
      <c r="G364" s="5"/>
      <c r="H364" s="5"/>
      <c r="I364" s="5"/>
      <c r="J364" s="3"/>
      <c r="K364" s="5"/>
      <c r="L364" s="5"/>
      <c r="M364" s="5"/>
      <c r="N364" s="5"/>
      <c r="O364" s="5"/>
      <c r="P364" s="5"/>
      <c r="Q364" s="5"/>
      <c r="R364" s="5"/>
      <c r="S364" s="4"/>
      <c r="T364" s="5"/>
      <c r="U364" s="5"/>
      <c r="V364" s="5"/>
    </row>
    <row r="365" spans="1:22" ht="15.75" x14ac:dyDescent="0.25">
      <c r="A365" s="5"/>
      <c r="B365" s="4"/>
      <c r="C365" s="5"/>
      <c r="D365" s="5"/>
      <c r="E365" s="5"/>
      <c r="F365" s="5"/>
      <c r="G365" s="5"/>
      <c r="H365" s="5"/>
      <c r="I365" s="5"/>
      <c r="J365" s="3"/>
      <c r="K365" s="5"/>
      <c r="L365" s="5"/>
      <c r="M365" s="5"/>
      <c r="N365" s="5"/>
      <c r="O365" s="5"/>
      <c r="P365" s="5"/>
      <c r="Q365" s="5"/>
      <c r="R365" s="5"/>
      <c r="S365" s="4"/>
      <c r="T365" s="5"/>
      <c r="U365" s="5"/>
      <c r="V365" s="5"/>
    </row>
    <row r="366" spans="1:22" ht="15.75" x14ac:dyDescent="0.25">
      <c r="A366" s="5"/>
      <c r="B366" s="4"/>
      <c r="C366" s="5"/>
      <c r="D366" s="5"/>
      <c r="E366" s="5"/>
      <c r="F366" s="5"/>
      <c r="G366" s="5"/>
      <c r="H366" s="5"/>
      <c r="I366" s="5"/>
      <c r="J366" s="3"/>
      <c r="K366" s="5"/>
      <c r="L366" s="5"/>
      <c r="M366" s="5"/>
      <c r="N366" s="5"/>
      <c r="O366" s="5"/>
      <c r="P366" s="5"/>
      <c r="Q366" s="5"/>
      <c r="R366" s="5"/>
      <c r="S366" s="4"/>
      <c r="T366" s="5"/>
      <c r="U366" s="5"/>
      <c r="V366" s="5"/>
    </row>
    <row r="367" spans="1:22" ht="15.75" x14ac:dyDescent="0.25">
      <c r="A367" s="5"/>
      <c r="B367" s="4"/>
      <c r="C367" s="5"/>
      <c r="D367" s="5"/>
      <c r="E367" s="5"/>
      <c r="F367" s="5"/>
      <c r="G367" s="5"/>
      <c r="H367" s="5"/>
      <c r="I367" s="5"/>
      <c r="J367" s="3"/>
      <c r="K367" s="5"/>
      <c r="L367" s="5"/>
      <c r="M367" s="5"/>
      <c r="N367" s="5"/>
      <c r="O367" s="5"/>
      <c r="P367" s="5"/>
      <c r="Q367" s="5"/>
      <c r="R367" s="5"/>
      <c r="S367" s="4"/>
      <c r="T367" s="5"/>
      <c r="U367" s="5"/>
      <c r="V367" s="5"/>
    </row>
    <row r="368" spans="1:22" ht="45" customHeight="1" x14ac:dyDescent="0.25">
      <c r="A368" s="134" t="s">
        <v>145</v>
      </c>
      <c r="B368" s="135"/>
      <c r="C368" s="135"/>
      <c r="D368" s="135"/>
      <c r="E368" s="135"/>
      <c r="F368" s="135"/>
      <c r="G368" s="135"/>
      <c r="H368" s="135"/>
      <c r="I368" s="136"/>
      <c r="J368" s="3"/>
      <c r="K368" s="5"/>
      <c r="L368" s="5"/>
      <c r="M368" s="5"/>
      <c r="N368" s="5"/>
      <c r="O368" s="5"/>
      <c r="P368" s="5"/>
      <c r="Q368" s="5"/>
      <c r="R368" s="5"/>
      <c r="S368" s="4"/>
      <c r="T368" s="5"/>
      <c r="U368" s="5"/>
      <c r="V368" s="5"/>
    </row>
    <row r="369" spans="1:22" ht="20.25" x14ac:dyDescent="0.3">
      <c r="A369" s="126" t="str">
        <f>+$A$6</f>
        <v>Sep 2017 vs Sep 2018 y Ene-Sep 2017 vs Ene-Sep 2018 / Sep 2017 vs Sep 2018 and Jan-Sep 2017 vs Jan-Sep 2018</v>
      </c>
      <c r="B369" s="127"/>
      <c r="C369" s="127"/>
      <c r="D369" s="127"/>
      <c r="E369" s="127"/>
      <c r="F369" s="127"/>
      <c r="G369" s="127"/>
      <c r="H369" s="127"/>
      <c r="I369" s="128"/>
      <c r="J369" s="3"/>
      <c r="K369" s="5"/>
      <c r="L369" s="5"/>
      <c r="M369" s="5"/>
      <c r="N369" s="5"/>
      <c r="O369" s="5"/>
      <c r="P369" s="5"/>
      <c r="Q369" s="5"/>
      <c r="R369" s="5"/>
      <c r="S369" s="4"/>
      <c r="T369" s="5"/>
      <c r="U369" s="5"/>
      <c r="V369" s="5"/>
    </row>
    <row r="370" spans="1:22" ht="20.25" x14ac:dyDescent="0.3">
      <c r="A370" s="129" t="s">
        <v>161</v>
      </c>
      <c r="B370" s="130"/>
      <c r="C370" s="130"/>
      <c r="D370" s="130"/>
      <c r="E370" s="130"/>
      <c r="F370" s="130"/>
      <c r="G370" s="130"/>
      <c r="H370" s="130"/>
      <c r="I370" s="131"/>
      <c r="J370" s="3"/>
      <c r="K370" s="5"/>
      <c r="L370" s="5"/>
      <c r="M370" s="5"/>
      <c r="N370" s="5"/>
      <c r="O370" s="5"/>
      <c r="P370" s="5"/>
      <c r="Q370" s="5"/>
      <c r="R370" s="5"/>
      <c r="S370" s="4"/>
      <c r="T370" s="5"/>
      <c r="U370" s="5"/>
      <c r="V370" s="5"/>
    </row>
    <row r="371" spans="1:22" ht="20.25" x14ac:dyDescent="0.3">
      <c r="A371" s="61"/>
      <c r="B371" s="85">
        <v>2017</v>
      </c>
      <c r="C371" s="85">
        <v>2018</v>
      </c>
      <c r="D371" s="62"/>
      <c r="E371" s="62"/>
      <c r="F371" s="85">
        <v>2017</v>
      </c>
      <c r="G371" s="85">
        <v>2018</v>
      </c>
      <c r="H371" s="62"/>
      <c r="I371" s="63"/>
      <c r="J371" s="3"/>
      <c r="K371" s="5"/>
      <c r="L371" s="5"/>
      <c r="M371" s="5"/>
      <c r="N371" s="5"/>
      <c r="O371" s="5"/>
      <c r="P371" s="5"/>
      <c r="Q371" s="5"/>
      <c r="R371" s="5"/>
      <c r="S371" s="4"/>
      <c r="T371" s="5"/>
      <c r="U371" s="5"/>
      <c r="V371" s="5"/>
    </row>
    <row r="372" spans="1:22" ht="39" customHeight="1" x14ac:dyDescent="0.25">
      <c r="A372" s="64" t="s">
        <v>71</v>
      </c>
      <c r="B372" s="119" t="str">
        <f>$B$238</f>
        <v>sep-17 /
sep-17</v>
      </c>
      <c r="C372" s="119" t="str">
        <f>$C$238</f>
        <v>sep-18 /
sep-18</v>
      </c>
      <c r="D372" s="64" t="s">
        <v>72</v>
      </c>
      <c r="E372" s="64" t="s">
        <v>73</v>
      </c>
      <c r="F372" s="65" t="str">
        <f>$F$9</f>
        <v>Ene-Sep 17 / Jan-Sep 17</v>
      </c>
      <c r="G372" s="65" t="str">
        <f>$G$9</f>
        <v>Ene-Sep 18 / Jan-Sep 18</v>
      </c>
      <c r="H372" s="64" t="s">
        <v>72</v>
      </c>
      <c r="I372" s="64" t="s">
        <v>73</v>
      </c>
      <c r="J372" s="3"/>
      <c r="K372" s="5"/>
      <c r="L372" s="5"/>
      <c r="M372" s="5"/>
      <c r="N372" s="5"/>
      <c r="O372" s="5"/>
      <c r="P372" s="5"/>
      <c r="Q372" s="5"/>
      <c r="R372" s="5"/>
      <c r="S372" s="4"/>
      <c r="T372" s="5"/>
      <c r="U372" s="5"/>
      <c r="V372" s="5"/>
    </row>
    <row r="373" spans="1:22" ht="20.25" x14ac:dyDescent="0.25">
      <c r="A373" s="116" t="s">
        <v>168</v>
      </c>
      <c r="B373" s="107">
        <v>7600.13</v>
      </c>
      <c r="C373" s="108">
        <v>8052.93</v>
      </c>
      <c r="D373" s="96">
        <f t="shared" ref="D373" si="27">C373-B373</f>
        <v>452.80000000000018</v>
      </c>
      <c r="E373" s="89">
        <f t="shared" ref="E373" si="28">C373/B373-1</f>
        <v>5.9577928272279479E-2</v>
      </c>
      <c r="F373" s="107">
        <v>74104.22</v>
      </c>
      <c r="G373" s="108">
        <v>74235.639999999985</v>
      </c>
      <c r="H373" s="96">
        <f t="shared" ref="H373:H433" si="29">G373-F373</f>
        <v>131.4199999999837</v>
      </c>
      <c r="I373" s="89">
        <f t="shared" ref="I373:I433" si="30">G373/F373-1</f>
        <v>1.7734482597615564E-3</v>
      </c>
      <c r="J373" s="3"/>
      <c r="K373" s="5"/>
      <c r="L373" s="5"/>
      <c r="M373" s="5"/>
      <c r="N373" s="5"/>
      <c r="O373" s="5"/>
      <c r="P373" s="5"/>
      <c r="Q373" s="5"/>
      <c r="R373" s="5"/>
      <c r="S373" s="4"/>
      <c r="T373" s="5"/>
      <c r="U373" s="5"/>
      <c r="V373" s="5"/>
    </row>
    <row r="374" spans="1:22" ht="20.25" x14ac:dyDescent="0.25">
      <c r="A374" s="12" t="s">
        <v>74</v>
      </c>
      <c r="B374" s="107">
        <v>3460.2869999999998</v>
      </c>
      <c r="C374" s="108">
        <v>3685.143</v>
      </c>
      <c r="D374" s="96">
        <f t="shared" ref="D374:D432" si="31">C374-B374</f>
        <v>224.85600000000022</v>
      </c>
      <c r="E374" s="89">
        <f t="shared" ref="E374:E422" si="32">C374/B374-1</f>
        <v>6.4981893120426237E-2</v>
      </c>
      <c r="F374" s="107">
        <v>29360.994000000002</v>
      </c>
      <c r="G374" s="108">
        <v>30383.599999999995</v>
      </c>
      <c r="H374" s="96">
        <f t="shared" si="29"/>
        <v>1022.6059999999925</v>
      </c>
      <c r="I374" s="89">
        <f t="shared" si="30"/>
        <v>3.4828725485247292E-2</v>
      </c>
      <c r="J374" s="3"/>
      <c r="K374" s="5"/>
      <c r="L374" s="5"/>
      <c r="M374" s="5"/>
      <c r="N374" s="5"/>
      <c r="O374" s="5"/>
      <c r="P374" s="5"/>
      <c r="Q374" s="5"/>
      <c r="R374" s="5"/>
      <c r="S374" s="4"/>
      <c r="T374" s="5"/>
      <c r="U374" s="5"/>
      <c r="V374" s="5"/>
    </row>
    <row r="375" spans="1:22" ht="20.25" x14ac:dyDescent="0.25">
      <c r="A375" s="12" t="s">
        <v>77</v>
      </c>
      <c r="B375" s="107">
        <v>1874.1679999999999</v>
      </c>
      <c r="C375" s="108">
        <v>2108.2489999999998</v>
      </c>
      <c r="D375" s="96">
        <f t="shared" si="31"/>
        <v>234.0809999999999</v>
      </c>
      <c r="E375" s="89">
        <f t="shared" si="32"/>
        <v>0.12489862168172761</v>
      </c>
      <c r="F375" s="107">
        <v>16146.835000000001</v>
      </c>
      <c r="G375" s="108">
        <v>18012.085999999999</v>
      </c>
      <c r="H375" s="96">
        <f t="shared" si="29"/>
        <v>1865.2509999999984</v>
      </c>
      <c r="I375" s="89">
        <f t="shared" si="30"/>
        <v>0.11551805663462833</v>
      </c>
      <c r="J375" s="3"/>
      <c r="K375" s="5"/>
      <c r="L375" s="5"/>
      <c r="M375" s="5"/>
      <c r="N375" s="5"/>
      <c r="O375" s="5"/>
      <c r="P375" s="5"/>
      <c r="Q375" s="5"/>
      <c r="R375" s="5"/>
      <c r="S375" s="4"/>
      <c r="T375" s="5"/>
      <c r="U375" s="5"/>
      <c r="V375" s="5"/>
    </row>
    <row r="376" spans="1:22" ht="20.25" x14ac:dyDescent="0.25">
      <c r="A376" s="12" t="s">
        <v>102</v>
      </c>
      <c r="B376" s="107">
        <v>2119.069</v>
      </c>
      <c r="C376" s="108">
        <v>1856.8879999999999</v>
      </c>
      <c r="D376" s="96">
        <f t="shared" si="31"/>
        <v>-262.18100000000004</v>
      </c>
      <c r="E376" s="89">
        <f t="shared" si="32"/>
        <v>-0.12372461680105751</v>
      </c>
      <c r="F376" s="107">
        <v>18763.116999999998</v>
      </c>
      <c r="G376" s="108">
        <v>17881.882999999998</v>
      </c>
      <c r="H376" s="96">
        <f t="shared" si="29"/>
        <v>-881.23400000000038</v>
      </c>
      <c r="I376" s="89">
        <f t="shared" si="30"/>
        <v>-4.6966290302405511E-2</v>
      </c>
      <c r="J376" s="3"/>
      <c r="K376" s="5"/>
      <c r="L376" s="5"/>
      <c r="M376" s="5"/>
      <c r="N376" s="5"/>
      <c r="O376" s="5"/>
      <c r="P376" s="5"/>
      <c r="Q376" s="5"/>
      <c r="R376" s="5"/>
      <c r="S376" s="4"/>
      <c r="T376" s="5"/>
      <c r="U376" s="5"/>
      <c r="V376" s="5"/>
    </row>
    <row r="377" spans="1:22" ht="20.25" x14ac:dyDescent="0.25">
      <c r="A377" s="12" t="s">
        <v>99</v>
      </c>
      <c r="B377" s="107">
        <v>1634.1479999999999</v>
      </c>
      <c r="C377" s="108">
        <v>1969.5940000000001</v>
      </c>
      <c r="D377" s="96">
        <f t="shared" si="31"/>
        <v>335.44600000000014</v>
      </c>
      <c r="E377" s="89">
        <f t="shared" si="32"/>
        <v>0.20527271703664551</v>
      </c>
      <c r="F377" s="107">
        <v>13864.270999999999</v>
      </c>
      <c r="G377" s="108">
        <v>17620.966</v>
      </c>
      <c r="H377" s="96">
        <f t="shared" si="29"/>
        <v>3756.6950000000015</v>
      </c>
      <c r="I377" s="89">
        <f t="shared" si="30"/>
        <v>0.2709623174561433</v>
      </c>
      <c r="J377" s="3"/>
      <c r="K377" s="5"/>
      <c r="L377" s="5"/>
      <c r="M377" s="5"/>
      <c r="N377" s="5"/>
      <c r="O377" s="5"/>
      <c r="P377" s="5"/>
      <c r="Q377" s="5"/>
      <c r="R377" s="5"/>
      <c r="S377" s="4"/>
      <c r="T377" s="5"/>
      <c r="U377" s="5"/>
      <c r="V377" s="5"/>
    </row>
    <row r="378" spans="1:22" ht="20.25" x14ac:dyDescent="0.25">
      <c r="A378" s="12" t="s">
        <v>75</v>
      </c>
      <c r="B378" s="107">
        <v>1621.7559999999999</v>
      </c>
      <c r="C378" s="108">
        <v>1462.251</v>
      </c>
      <c r="D378" s="96">
        <f t="shared" si="31"/>
        <v>-159.50499999999988</v>
      </c>
      <c r="E378" s="89">
        <f t="shared" si="32"/>
        <v>-9.83532664593193E-2</v>
      </c>
      <c r="F378" s="107">
        <v>14202.534999999998</v>
      </c>
      <c r="G378" s="108">
        <v>12901.313000000002</v>
      </c>
      <c r="H378" s="96">
        <f t="shared" si="29"/>
        <v>-1301.2219999999961</v>
      </c>
      <c r="I378" s="89">
        <f t="shared" si="30"/>
        <v>-9.1618996186243917E-2</v>
      </c>
      <c r="J378" s="3"/>
      <c r="K378" s="5"/>
      <c r="L378" s="5"/>
      <c r="M378" s="5"/>
      <c r="N378" s="5"/>
      <c r="O378" s="5"/>
      <c r="P378" s="5"/>
      <c r="Q378" s="5"/>
      <c r="R378" s="5"/>
      <c r="S378" s="4"/>
      <c r="T378" s="5"/>
      <c r="U378" s="5"/>
      <c r="V378" s="5"/>
    </row>
    <row r="379" spans="1:22" ht="20.25" x14ac:dyDescent="0.25">
      <c r="A379" s="12" t="s">
        <v>78</v>
      </c>
      <c r="B379" s="107">
        <v>1032.8150000000001</v>
      </c>
      <c r="C379" s="108">
        <v>1139.9680000000001</v>
      </c>
      <c r="D379" s="96">
        <f t="shared" si="31"/>
        <v>107.15300000000002</v>
      </c>
      <c r="E379" s="89">
        <f t="shared" si="32"/>
        <v>0.10374849319578039</v>
      </c>
      <c r="F379" s="107">
        <v>9268.0210000000006</v>
      </c>
      <c r="G379" s="108">
        <v>10296.058000000001</v>
      </c>
      <c r="H379" s="96">
        <f t="shared" si="29"/>
        <v>1028.0370000000003</v>
      </c>
      <c r="I379" s="89">
        <f t="shared" si="30"/>
        <v>0.1109230330833304</v>
      </c>
      <c r="J379" s="3"/>
      <c r="K379" s="5"/>
      <c r="L379" s="5"/>
      <c r="M379" s="5"/>
      <c r="N379" s="5"/>
      <c r="O379" s="5"/>
      <c r="P379" s="5"/>
      <c r="Q379" s="5"/>
      <c r="R379" s="5"/>
      <c r="S379" s="4"/>
      <c r="T379" s="5"/>
      <c r="U379" s="5"/>
      <c r="V379" s="5"/>
    </row>
    <row r="380" spans="1:22" ht="20.25" x14ac:dyDescent="0.25">
      <c r="A380" s="12" t="s">
        <v>95</v>
      </c>
      <c r="B380" s="107">
        <v>643.99199999999996</v>
      </c>
      <c r="C380" s="108">
        <v>937.01</v>
      </c>
      <c r="D380" s="96">
        <f t="shared" si="31"/>
        <v>293.01800000000003</v>
      </c>
      <c r="E380" s="89">
        <f t="shared" si="32"/>
        <v>0.45500254661548589</v>
      </c>
      <c r="F380" s="107">
        <v>4024.5950000000003</v>
      </c>
      <c r="G380" s="108">
        <v>7772.2199999999993</v>
      </c>
      <c r="H380" s="96">
        <f t="shared" si="29"/>
        <v>3747.6249999999991</v>
      </c>
      <c r="I380" s="89">
        <f t="shared" si="30"/>
        <v>0.93118065296011121</v>
      </c>
      <c r="J380" s="3"/>
      <c r="K380" s="5"/>
      <c r="L380" s="5"/>
      <c r="M380" s="5"/>
      <c r="N380" s="5"/>
      <c r="O380" s="5"/>
      <c r="P380" s="5"/>
      <c r="Q380" s="5"/>
      <c r="R380" s="5"/>
      <c r="S380" s="4"/>
      <c r="T380" s="5"/>
      <c r="U380" s="5"/>
      <c r="V380" s="5"/>
    </row>
    <row r="381" spans="1:22" ht="20.25" x14ac:dyDescent="0.25">
      <c r="A381" s="12" t="s">
        <v>80</v>
      </c>
      <c r="B381" s="107">
        <v>645.20600000000002</v>
      </c>
      <c r="C381" s="108">
        <v>737.31399999999996</v>
      </c>
      <c r="D381" s="96">
        <f t="shared" si="31"/>
        <v>92.107999999999947</v>
      </c>
      <c r="E381" s="89">
        <f t="shared" si="32"/>
        <v>0.14275750690477151</v>
      </c>
      <c r="F381" s="107">
        <v>5982.1870000000008</v>
      </c>
      <c r="G381" s="108">
        <v>6506.56</v>
      </c>
      <c r="H381" s="96">
        <f t="shared" si="29"/>
        <v>524.37299999999959</v>
      </c>
      <c r="I381" s="89">
        <f t="shared" si="30"/>
        <v>8.76557352687235E-2</v>
      </c>
      <c r="J381" s="3"/>
      <c r="K381" s="5"/>
      <c r="L381" s="5"/>
      <c r="M381" s="5"/>
      <c r="N381" s="5"/>
      <c r="O381" s="5"/>
      <c r="P381" s="5"/>
      <c r="Q381" s="5"/>
      <c r="R381" s="5"/>
      <c r="S381" s="4"/>
      <c r="T381" s="5"/>
      <c r="U381" s="5"/>
      <c r="V381" s="5"/>
    </row>
    <row r="382" spans="1:22" ht="20.25" x14ac:dyDescent="0.25">
      <c r="A382" s="12" t="s">
        <v>76</v>
      </c>
      <c r="B382" s="107">
        <v>693.59900000000005</v>
      </c>
      <c r="C382" s="108">
        <v>625.71400000000006</v>
      </c>
      <c r="D382" s="96">
        <f t="shared" si="31"/>
        <v>-67.884999999999991</v>
      </c>
      <c r="E382" s="89">
        <f t="shared" si="32"/>
        <v>-9.7873555181019589E-2</v>
      </c>
      <c r="F382" s="107">
        <v>7149.7109999999993</v>
      </c>
      <c r="G382" s="108">
        <v>6407.1369999999997</v>
      </c>
      <c r="H382" s="96">
        <f t="shared" si="29"/>
        <v>-742.57399999999961</v>
      </c>
      <c r="I382" s="89">
        <f t="shared" si="30"/>
        <v>-0.10386070150248028</v>
      </c>
      <c r="J382" s="3"/>
      <c r="K382" s="5"/>
      <c r="L382" s="5"/>
      <c r="M382" s="5"/>
      <c r="N382" s="5"/>
      <c r="O382" s="5"/>
      <c r="P382" s="5"/>
      <c r="Q382" s="5"/>
      <c r="R382" s="5"/>
      <c r="S382" s="4"/>
      <c r="T382" s="5"/>
      <c r="U382" s="5"/>
      <c r="V382" s="5"/>
    </row>
    <row r="383" spans="1:22" ht="20.25" x14ac:dyDescent="0.25">
      <c r="A383" s="12" t="s">
        <v>138</v>
      </c>
      <c r="B383" s="107">
        <v>3546.398999999999</v>
      </c>
      <c r="C383" s="108">
        <v>3674.5909999999999</v>
      </c>
      <c r="D383" s="96">
        <f t="shared" si="31"/>
        <v>128.19200000000092</v>
      </c>
      <c r="E383" s="89">
        <f t="shared" si="32"/>
        <v>3.6147088920338799E-2</v>
      </c>
      <c r="F383" s="107">
        <v>30233.906000000003</v>
      </c>
      <c r="G383" s="108">
        <v>32529.222000000005</v>
      </c>
      <c r="H383" s="96">
        <f t="shared" si="29"/>
        <v>2295.3160000000025</v>
      </c>
      <c r="I383" s="89">
        <f t="shared" si="30"/>
        <v>7.5918606084175888E-2</v>
      </c>
      <c r="J383" s="3"/>
      <c r="K383" s="5"/>
      <c r="L383" s="5"/>
      <c r="M383" s="5"/>
      <c r="N383" s="5"/>
      <c r="O383" s="5"/>
      <c r="P383" s="5"/>
      <c r="Q383" s="5"/>
      <c r="R383" s="5"/>
      <c r="S383" s="4"/>
      <c r="T383" s="5"/>
      <c r="U383" s="5"/>
      <c r="V383" s="5"/>
    </row>
    <row r="384" spans="1:22" ht="20.25" hidden="1" outlineLevel="1" x14ac:dyDescent="0.25">
      <c r="A384" s="12" t="s">
        <v>84</v>
      </c>
      <c r="B384" s="107">
        <v>364.06799999999998</v>
      </c>
      <c r="C384" s="108">
        <v>405.233</v>
      </c>
      <c r="D384" s="96">
        <f t="shared" si="31"/>
        <v>41.16500000000002</v>
      </c>
      <c r="E384" s="89">
        <f t="shared" si="32"/>
        <v>0.11306953646022189</v>
      </c>
      <c r="F384" s="107">
        <v>3610.0149999999994</v>
      </c>
      <c r="G384" s="108">
        <v>3646.3070000000002</v>
      </c>
      <c r="H384" s="96">
        <f t="shared" si="29"/>
        <v>36.292000000000826</v>
      </c>
      <c r="I384" s="89">
        <f t="shared" si="30"/>
        <v>1.0053143823502309E-2</v>
      </c>
      <c r="J384" s="3"/>
      <c r="K384" s="5"/>
      <c r="L384" s="5"/>
      <c r="M384" s="5"/>
      <c r="N384" s="5"/>
      <c r="O384" s="5"/>
      <c r="P384" s="5"/>
      <c r="Q384" s="5"/>
      <c r="R384" s="5"/>
      <c r="S384" s="4"/>
      <c r="T384" s="5"/>
      <c r="U384" s="5"/>
      <c r="V384" s="5"/>
    </row>
    <row r="385" spans="1:22" ht="20.25" hidden="1" outlineLevel="1" x14ac:dyDescent="0.25">
      <c r="A385" s="12" t="s">
        <v>86</v>
      </c>
      <c r="B385" s="107">
        <v>329.149</v>
      </c>
      <c r="C385" s="108">
        <v>367.47800000000001</v>
      </c>
      <c r="D385" s="96">
        <f t="shared" si="31"/>
        <v>38.329000000000008</v>
      </c>
      <c r="E385" s="89">
        <f t="shared" si="32"/>
        <v>0.11644878155485805</v>
      </c>
      <c r="F385" s="107">
        <v>2790.0029999999997</v>
      </c>
      <c r="G385" s="108">
        <v>3262.1020000000003</v>
      </c>
      <c r="H385" s="96">
        <f t="shared" si="29"/>
        <v>472.09900000000061</v>
      </c>
      <c r="I385" s="89">
        <f t="shared" si="30"/>
        <v>0.1692109291638757</v>
      </c>
      <c r="J385" s="3"/>
      <c r="K385" s="5"/>
      <c r="L385" s="5"/>
      <c r="M385" s="5"/>
      <c r="N385" s="5"/>
      <c r="O385" s="5"/>
      <c r="P385" s="5"/>
      <c r="Q385" s="5"/>
      <c r="R385" s="5"/>
      <c r="S385" s="4"/>
      <c r="T385" s="5"/>
      <c r="U385" s="5"/>
      <c r="V385" s="5"/>
    </row>
    <row r="386" spans="1:22" ht="20.25" hidden="1" outlineLevel="1" x14ac:dyDescent="0.25">
      <c r="A386" s="12" t="s">
        <v>79</v>
      </c>
      <c r="B386" s="107">
        <v>310.18700000000001</v>
      </c>
      <c r="C386" s="108">
        <v>353.178</v>
      </c>
      <c r="D386" s="96">
        <f t="shared" si="31"/>
        <v>42.990999999999985</v>
      </c>
      <c r="E386" s="89">
        <f t="shared" si="32"/>
        <v>0.13859703985015481</v>
      </c>
      <c r="F386" s="107">
        <v>2878.6259999999997</v>
      </c>
      <c r="G386" s="108">
        <v>3152.5210000000006</v>
      </c>
      <c r="H386" s="96">
        <f t="shared" si="29"/>
        <v>273.89500000000089</v>
      </c>
      <c r="I386" s="89">
        <f t="shared" si="30"/>
        <v>9.5147823996587499E-2</v>
      </c>
      <c r="J386" s="3"/>
      <c r="K386" s="5"/>
      <c r="L386" s="5"/>
      <c r="M386" s="5"/>
      <c r="N386" s="5"/>
      <c r="O386" s="5"/>
      <c r="P386" s="5"/>
      <c r="Q386" s="5"/>
      <c r="R386" s="5"/>
      <c r="S386" s="4"/>
      <c r="T386" s="5"/>
      <c r="U386" s="5"/>
      <c r="V386" s="5"/>
    </row>
    <row r="387" spans="1:22" ht="20.25" hidden="1" outlineLevel="1" x14ac:dyDescent="0.25">
      <c r="A387" s="12" t="s">
        <v>88</v>
      </c>
      <c r="B387" s="107">
        <v>322.83500000000004</v>
      </c>
      <c r="C387" s="108">
        <v>323.99099999999999</v>
      </c>
      <c r="D387" s="96">
        <f t="shared" si="31"/>
        <v>1.1559999999999491</v>
      </c>
      <c r="E387" s="89">
        <f t="shared" si="32"/>
        <v>3.5807765576840733E-3</v>
      </c>
      <c r="F387" s="107">
        <v>2830.08</v>
      </c>
      <c r="G387" s="108">
        <v>2984.6899999999996</v>
      </c>
      <c r="H387" s="96">
        <f t="shared" si="29"/>
        <v>154.60999999999967</v>
      </c>
      <c r="I387" s="89">
        <f t="shared" si="30"/>
        <v>5.463096449570326E-2</v>
      </c>
      <c r="J387" s="3"/>
      <c r="K387" s="5"/>
      <c r="L387" s="5"/>
      <c r="M387" s="5"/>
      <c r="N387" s="5"/>
      <c r="O387" s="5"/>
      <c r="P387" s="5"/>
      <c r="Q387" s="5"/>
      <c r="R387" s="5"/>
      <c r="S387" s="4"/>
      <c r="T387" s="5"/>
      <c r="U387" s="5"/>
      <c r="V387" s="5"/>
    </row>
    <row r="388" spans="1:22" ht="20.25" hidden="1" outlineLevel="1" x14ac:dyDescent="0.25">
      <c r="A388" s="12" t="s">
        <v>91</v>
      </c>
      <c r="B388" s="107">
        <v>296.95299999999997</v>
      </c>
      <c r="C388" s="108">
        <v>272.81</v>
      </c>
      <c r="D388" s="96">
        <f t="shared" si="31"/>
        <v>-24.142999999999972</v>
      </c>
      <c r="E388" s="89">
        <f t="shared" si="32"/>
        <v>-8.1302428330409127E-2</v>
      </c>
      <c r="F388" s="107">
        <v>2004.623</v>
      </c>
      <c r="G388" s="108">
        <v>2426.9549999999999</v>
      </c>
      <c r="H388" s="96">
        <f t="shared" si="29"/>
        <v>422.33199999999988</v>
      </c>
      <c r="I388" s="89">
        <f t="shared" si="30"/>
        <v>0.21067901545577383</v>
      </c>
      <c r="J388" s="3"/>
      <c r="K388" s="5"/>
      <c r="L388" s="5"/>
      <c r="M388" s="5"/>
      <c r="N388" s="5"/>
      <c r="O388" s="5"/>
      <c r="P388" s="5"/>
      <c r="Q388" s="5"/>
      <c r="R388" s="5"/>
      <c r="S388" s="4"/>
      <c r="T388" s="5"/>
      <c r="U388" s="5"/>
      <c r="V388" s="5"/>
    </row>
    <row r="389" spans="1:22" ht="20.25" hidden="1" outlineLevel="1" x14ac:dyDescent="0.25">
      <c r="A389" s="12" t="s">
        <v>89</v>
      </c>
      <c r="B389" s="107">
        <v>219.37299999999999</v>
      </c>
      <c r="C389" s="108">
        <v>224.35400000000001</v>
      </c>
      <c r="D389" s="96">
        <f t="shared" si="31"/>
        <v>4.981000000000023</v>
      </c>
      <c r="E389" s="89">
        <f t="shared" si="32"/>
        <v>2.2705620108217639E-2</v>
      </c>
      <c r="F389" s="107">
        <v>2169.203</v>
      </c>
      <c r="G389" s="108">
        <v>2000.1669999999999</v>
      </c>
      <c r="H389" s="96">
        <f t="shared" si="29"/>
        <v>-169.03600000000006</v>
      </c>
      <c r="I389" s="89">
        <f t="shared" si="30"/>
        <v>-7.7925394718705521E-2</v>
      </c>
      <c r="J389" s="3"/>
      <c r="K389" s="5"/>
      <c r="L389" s="5"/>
      <c r="M389" s="5"/>
      <c r="N389" s="5"/>
      <c r="O389" s="5"/>
      <c r="P389" s="5"/>
      <c r="Q389" s="5"/>
      <c r="R389" s="5"/>
      <c r="S389" s="4"/>
      <c r="T389" s="5"/>
      <c r="U389" s="5"/>
      <c r="V389" s="5"/>
    </row>
    <row r="390" spans="1:22" ht="20.25" hidden="1" outlineLevel="1" x14ac:dyDescent="0.25">
      <c r="A390" s="12" t="s">
        <v>92</v>
      </c>
      <c r="B390" s="107">
        <v>231.01</v>
      </c>
      <c r="C390" s="108">
        <v>344.39100000000002</v>
      </c>
      <c r="D390" s="96">
        <f t="shared" si="31"/>
        <v>113.38100000000003</v>
      </c>
      <c r="E390" s="89">
        <f t="shared" si="32"/>
        <v>0.4908055928314794</v>
      </c>
      <c r="F390" s="107">
        <v>1672.1030000000001</v>
      </c>
      <c r="G390" s="108">
        <v>1986.9570000000001</v>
      </c>
      <c r="H390" s="96">
        <f t="shared" si="29"/>
        <v>314.85400000000004</v>
      </c>
      <c r="I390" s="89">
        <f t="shared" si="30"/>
        <v>0.18829820890220272</v>
      </c>
      <c r="J390" s="3"/>
      <c r="K390" s="5"/>
      <c r="L390" s="5"/>
      <c r="M390" s="5"/>
      <c r="N390" s="5"/>
      <c r="O390" s="5"/>
      <c r="P390" s="5"/>
      <c r="Q390" s="5"/>
      <c r="R390" s="5"/>
      <c r="S390" s="4"/>
      <c r="T390" s="5"/>
      <c r="U390" s="5"/>
      <c r="V390" s="5"/>
    </row>
    <row r="391" spans="1:22" ht="20.25" hidden="1" outlineLevel="1" x14ac:dyDescent="0.25">
      <c r="A391" s="12" t="s">
        <v>82</v>
      </c>
      <c r="B391" s="107">
        <v>147.13300000000001</v>
      </c>
      <c r="C391" s="108">
        <v>128.078</v>
      </c>
      <c r="D391" s="96">
        <f t="shared" si="31"/>
        <v>-19.055000000000007</v>
      </c>
      <c r="E391" s="89">
        <f t="shared" si="32"/>
        <v>-0.12950867582391445</v>
      </c>
      <c r="F391" s="107">
        <v>1499.675</v>
      </c>
      <c r="G391" s="108">
        <v>1655.1659999999999</v>
      </c>
      <c r="H391" s="96">
        <f t="shared" si="29"/>
        <v>155.49099999999999</v>
      </c>
      <c r="I391" s="89">
        <f t="shared" si="30"/>
        <v>0.10368313134512475</v>
      </c>
      <c r="J391" s="3"/>
      <c r="K391" s="5"/>
      <c r="L391" s="5"/>
      <c r="M391" s="5"/>
      <c r="N391" s="5"/>
      <c r="O391" s="5"/>
      <c r="P391" s="5"/>
      <c r="Q391" s="5"/>
      <c r="R391" s="5"/>
      <c r="S391" s="4"/>
      <c r="T391" s="5"/>
      <c r="U391" s="5"/>
      <c r="V391" s="5"/>
    </row>
    <row r="392" spans="1:22" ht="20.25" hidden="1" outlineLevel="1" x14ac:dyDescent="0.25">
      <c r="A392" s="12" t="s">
        <v>90</v>
      </c>
      <c r="B392" s="107">
        <v>209.404</v>
      </c>
      <c r="C392" s="108">
        <v>125.36699999999999</v>
      </c>
      <c r="D392" s="96">
        <f t="shared" si="31"/>
        <v>-84.037000000000006</v>
      </c>
      <c r="E392" s="89">
        <f t="shared" si="32"/>
        <v>-0.40131516112395182</v>
      </c>
      <c r="F392" s="107">
        <v>1712.31</v>
      </c>
      <c r="G392" s="108">
        <v>1302.146</v>
      </c>
      <c r="H392" s="96">
        <f t="shared" si="29"/>
        <v>-410.16399999999999</v>
      </c>
      <c r="I392" s="89">
        <f t="shared" si="30"/>
        <v>-0.23953840134087867</v>
      </c>
      <c r="J392" s="3"/>
      <c r="K392" s="5"/>
      <c r="L392" s="5"/>
      <c r="M392" s="5"/>
      <c r="N392" s="5"/>
      <c r="O392" s="5"/>
      <c r="P392" s="5"/>
      <c r="Q392" s="5"/>
      <c r="R392" s="5"/>
      <c r="S392" s="4"/>
      <c r="T392" s="5"/>
      <c r="U392" s="5"/>
      <c r="V392" s="5"/>
    </row>
    <row r="393" spans="1:22" ht="20.25" hidden="1" outlineLevel="1" x14ac:dyDescent="0.25">
      <c r="A393" s="116" t="s">
        <v>83</v>
      </c>
      <c r="B393" s="107">
        <v>178.482</v>
      </c>
      <c r="C393" s="108">
        <v>108.952</v>
      </c>
      <c r="D393" s="96">
        <f t="shared" si="31"/>
        <v>-69.53</v>
      </c>
      <c r="E393" s="89">
        <f t="shared" si="32"/>
        <v>-0.38956309319707305</v>
      </c>
      <c r="F393" s="107">
        <v>943.447</v>
      </c>
      <c r="G393" s="108">
        <v>912.09199999999998</v>
      </c>
      <c r="H393" s="96">
        <f t="shared" si="29"/>
        <v>-31.355000000000018</v>
      </c>
      <c r="I393" s="89">
        <f t="shared" si="30"/>
        <v>-3.323451131860089E-2</v>
      </c>
      <c r="J393" s="3"/>
      <c r="K393" s="5"/>
      <c r="L393" s="5"/>
      <c r="M393" s="5"/>
      <c r="N393" s="5"/>
      <c r="O393" s="5"/>
      <c r="P393" s="5"/>
      <c r="Q393" s="5"/>
      <c r="R393" s="5"/>
      <c r="S393" s="4"/>
      <c r="T393" s="5"/>
      <c r="U393" s="5"/>
      <c r="V393" s="5"/>
    </row>
    <row r="394" spans="1:22" ht="20.25" hidden="1" outlineLevel="1" x14ac:dyDescent="0.25">
      <c r="A394" s="12" t="s">
        <v>97</v>
      </c>
      <c r="B394" s="107">
        <v>69.884</v>
      </c>
      <c r="C394" s="108">
        <v>103.369</v>
      </c>
      <c r="D394" s="96">
        <f t="shared" si="31"/>
        <v>33.484999999999999</v>
      </c>
      <c r="E394" s="89">
        <f t="shared" si="32"/>
        <v>0.47915116478736186</v>
      </c>
      <c r="F394" s="107">
        <v>638.82900000000006</v>
      </c>
      <c r="G394" s="108">
        <v>891.13400000000001</v>
      </c>
      <c r="H394" s="96">
        <f t="shared" si="29"/>
        <v>252.30499999999995</v>
      </c>
      <c r="I394" s="89">
        <f t="shared" si="30"/>
        <v>0.39494919610725243</v>
      </c>
      <c r="J394" s="3"/>
      <c r="K394" s="5"/>
      <c r="L394" s="5"/>
      <c r="M394" s="5"/>
      <c r="N394" s="5"/>
      <c r="O394" s="5"/>
      <c r="P394" s="5"/>
      <c r="Q394" s="5"/>
      <c r="R394" s="5"/>
      <c r="S394" s="4"/>
      <c r="T394" s="5"/>
      <c r="U394" s="5"/>
      <c r="V394" s="5"/>
    </row>
    <row r="395" spans="1:22" ht="20.25" hidden="1" customHeight="1" outlineLevel="1" x14ac:dyDescent="0.25">
      <c r="A395" s="12" t="s">
        <v>87</v>
      </c>
      <c r="B395" s="107">
        <v>83.486000000000004</v>
      </c>
      <c r="C395" s="108">
        <v>106.048</v>
      </c>
      <c r="D395" s="96">
        <f t="shared" si="31"/>
        <v>22.561999999999998</v>
      </c>
      <c r="E395" s="89">
        <f t="shared" si="32"/>
        <v>0.2702489040078575</v>
      </c>
      <c r="F395" s="107">
        <v>794.67500000000007</v>
      </c>
      <c r="G395" s="108">
        <v>879.00299999999993</v>
      </c>
      <c r="H395" s="96">
        <f t="shared" si="29"/>
        <v>84.327999999999861</v>
      </c>
      <c r="I395" s="89">
        <f t="shared" si="30"/>
        <v>0.10611633686727262</v>
      </c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20.25" hidden="1" customHeight="1" outlineLevel="1" x14ac:dyDescent="0.25">
      <c r="A396" s="12" t="s">
        <v>108</v>
      </c>
      <c r="B396" s="107">
        <v>17.440999999999999</v>
      </c>
      <c r="C396" s="108">
        <v>131.57400000000001</v>
      </c>
      <c r="D396" s="96">
        <f t="shared" si="31"/>
        <v>114.13300000000001</v>
      </c>
      <c r="E396" s="89">
        <f t="shared" si="32"/>
        <v>6.5439481681096279</v>
      </c>
      <c r="F396" s="107">
        <v>98.98299999999999</v>
      </c>
      <c r="G396" s="108">
        <v>877.44600000000014</v>
      </c>
      <c r="H396" s="96">
        <f t="shared" si="29"/>
        <v>778.46300000000019</v>
      </c>
      <c r="I396" s="89">
        <f t="shared" si="30"/>
        <v>7.8646131153834524</v>
      </c>
      <c r="J396" s="3"/>
      <c r="K396" s="5"/>
      <c r="L396" s="5"/>
      <c r="M396" s="5"/>
      <c r="N396" s="5"/>
      <c r="O396" s="5"/>
      <c r="P396" s="5"/>
      <c r="Q396" s="5"/>
      <c r="R396" s="5"/>
      <c r="S396" s="4"/>
      <c r="T396" s="5"/>
      <c r="U396" s="5"/>
      <c r="V396" s="5"/>
    </row>
    <row r="397" spans="1:22" ht="20.25" hidden="1" customHeight="1" outlineLevel="1" x14ac:dyDescent="0.25">
      <c r="A397" s="12" t="s">
        <v>81</v>
      </c>
      <c r="B397" s="107">
        <v>101.05500000000001</v>
      </c>
      <c r="C397" s="108">
        <v>71.177999999999997</v>
      </c>
      <c r="D397" s="96">
        <f t="shared" si="31"/>
        <v>-29.87700000000001</v>
      </c>
      <c r="E397" s="89">
        <f t="shared" si="32"/>
        <v>-0.29565088318242549</v>
      </c>
      <c r="F397" s="107">
        <v>772.12100000000009</v>
      </c>
      <c r="G397" s="108">
        <v>699.85400000000004</v>
      </c>
      <c r="H397" s="96">
        <f t="shared" si="29"/>
        <v>-72.267000000000053</v>
      </c>
      <c r="I397" s="89">
        <f t="shared" si="30"/>
        <v>-9.3595433876296652E-2</v>
      </c>
      <c r="J397" s="3"/>
      <c r="K397" s="5"/>
      <c r="L397" s="5"/>
      <c r="M397" s="5"/>
      <c r="N397" s="5"/>
      <c r="O397" s="5"/>
      <c r="P397" s="5"/>
      <c r="Q397" s="5"/>
      <c r="R397" s="5"/>
      <c r="S397" s="4"/>
      <c r="T397" s="5"/>
      <c r="U397" s="5"/>
      <c r="V397" s="5"/>
    </row>
    <row r="398" spans="1:22" ht="20.25" hidden="1" customHeight="1" outlineLevel="1" x14ac:dyDescent="0.25">
      <c r="A398" s="12" t="s">
        <v>85</v>
      </c>
      <c r="B398" s="107">
        <v>76.555999999999997</v>
      </c>
      <c r="C398" s="108">
        <v>60.436999999999998</v>
      </c>
      <c r="D398" s="96">
        <f t="shared" si="31"/>
        <v>-16.119</v>
      </c>
      <c r="E398" s="89">
        <f t="shared" si="32"/>
        <v>-0.21055175296514972</v>
      </c>
      <c r="F398" s="107">
        <v>624.52500000000009</v>
      </c>
      <c r="G398" s="108">
        <v>632.48200000000008</v>
      </c>
      <c r="H398" s="96">
        <f t="shared" si="29"/>
        <v>7.9569999999999936</v>
      </c>
      <c r="I398" s="89">
        <f t="shared" si="30"/>
        <v>1.2740883071133968E-2</v>
      </c>
      <c r="J398" s="3"/>
      <c r="K398" s="5"/>
      <c r="L398" s="5"/>
      <c r="M398" s="5"/>
      <c r="N398" s="5"/>
      <c r="O398" s="5"/>
      <c r="P398" s="5"/>
      <c r="Q398" s="5"/>
      <c r="R398" s="5"/>
      <c r="S398" s="4"/>
      <c r="T398" s="5"/>
      <c r="U398" s="5"/>
      <c r="V398" s="5"/>
    </row>
    <row r="399" spans="1:22" ht="22.5" hidden="1" customHeight="1" outlineLevel="1" x14ac:dyDescent="0.25">
      <c r="A399" s="12" t="s">
        <v>101</v>
      </c>
      <c r="B399" s="107">
        <v>76.81</v>
      </c>
      <c r="C399" s="108">
        <v>40.465000000000003</v>
      </c>
      <c r="D399" s="96">
        <f t="shared" si="31"/>
        <v>-36.344999999999999</v>
      </c>
      <c r="E399" s="89">
        <f t="shared" si="32"/>
        <v>-0.47318057544590542</v>
      </c>
      <c r="F399" s="107">
        <v>611.15900000000011</v>
      </c>
      <c r="G399" s="108">
        <v>599.23800000000006</v>
      </c>
      <c r="H399" s="96">
        <f t="shared" si="29"/>
        <v>-11.921000000000049</v>
      </c>
      <c r="I399" s="89">
        <f t="shared" si="30"/>
        <v>-1.9505562382293395E-2</v>
      </c>
      <c r="J399" s="27"/>
      <c r="K399" s="15"/>
      <c r="L399" s="66"/>
      <c r="M399" s="15"/>
      <c r="N399" s="15"/>
      <c r="O399" s="15"/>
      <c r="P399" s="15"/>
      <c r="Q399" s="15"/>
      <c r="R399" s="15"/>
      <c r="S399" s="15"/>
      <c r="T399" s="15"/>
      <c r="U399" s="15"/>
      <c r="V399" s="15"/>
    </row>
    <row r="400" spans="1:22" ht="20.25" hidden="1" customHeight="1" outlineLevel="1" x14ac:dyDescent="0.25">
      <c r="A400" s="12" t="s">
        <v>109</v>
      </c>
      <c r="B400" s="107">
        <v>62.889000000000003</v>
      </c>
      <c r="C400" s="108">
        <v>58.2</v>
      </c>
      <c r="D400" s="96">
        <f t="shared" si="31"/>
        <v>-4.6890000000000001</v>
      </c>
      <c r="E400" s="89">
        <f t="shared" si="32"/>
        <v>-7.4559938940037207E-2</v>
      </c>
      <c r="F400" s="107">
        <v>567.96599999999989</v>
      </c>
      <c r="G400" s="108">
        <v>593.88200000000006</v>
      </c>
      <c r="H400" s="96">
        <f t="shared" si="29"/>
        <v>25.916000000000167</v>
      </c>
      <c r="I400" s="89">
        <f t="shared" si="30"/>
        <v>4.562949190620591E-2</v>
      </c>
      <c r="J400" s="3"/>
      <c r="K400" s="4"/>
      <c r="L400" s="67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20.25" hidden="1" customHeight="1" outlineLevel="1" x14ac:dyDescent="0.25">
      <c r="A401" s="12" t="s">
        <v>110</v>
      </c>
      <c r="B401" s="107">
        <v>30.893000000000001</v>
      </c>
      <c r="C401" s="108">
        <v>40.997999999999998</v>
      </c>
      <c r="D401" s="96">
        <f t="shared" si="31"/>
        <v>10.104999999999997</v>
      </c>
      <c r="E401" s="89">
        <f t="shared" si="32"/>
        <v>0.32709675330981125</v>
      </c>
      <c r="F401" s="107">
        <v>482.5</v>
      </c>
      <c r="G401" s="108">
        <v>521.85900000000004</v>
      </c>
      <c r="H401" s="96">
        <f t="shared" si="29"/>
        <v>39.359000000000037</v>
      </c>
      <c r="I401" s="89">
        <f t="shared" si="30"/>
        <v>8.157305699481876E-2</v>
      </c>
      <c r="J401" s="4"/>
      <c r="K401" s="4"/>
      <c r="L401" s="67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20.25" hidden="1" customHeight="1" outlineLevel="1" x14ac:dyDescent="0.25">
      <c r="A402" s="12" t="s">
        <v>100</v>
      </c>
      <c r="B402" s="107">
        <v>43.622</v>
      </c>
      <c r="C402" s="108">
        <v>42.828000000000003</v>
      </c>
      <c r="D402" s="96">
        <f t="shared" si="31"/>
        <v>-0.79399999999999693</v>
      </c>
      <c r="E402" s="89">
        <f t="shared" si="32"/>
        <v>-1.820182476731913E-2</v>
      </c>
      <c r="F402" s="107">
        <v>383.39299999999997</v>
      </c>
      <c r="G402" s="108">
        <v>414.34100000000001</v>
      </c>
      <c r="H402" s="96">
        <f t="shared" si="29"/>
        <v>30.948000000000036</v>
      </c>
      <c r="I402" s="89">
        <f t="shared" si="30"/>
        <v>8.0721348590089059E-2</v>
      </c>
      <c r="J402" s="3"/>
      <c r="K402" s="4"/>
      <c r="L402" s="67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20.25" hidden="1" customHeight="1" outlineLevel="1" x14ac:dyDescent="0.25">
      <c r="A403" s="12" t="s">
        <v>96</v>
      </c>
      <c r="B403" s="107">
        <v>44.676000000000002</v>
      </c>
      <c r="C403" s="108">
        <v>54.43</v>
      </c>
      <c r="D403" s="96">
        <f t="shared" si="31"/>
        <v>9.7539999999999978</v>
      </c>
      <c r="E403" s="89">
        <f t="shared" si="32"/>
        <v>0.21832751365386338</v>
      </c>
      <c r="F403" s="107">
        <v>379.70300000000003</v>
      </c>
      <c r="G403" s="108">
        <v>389.28699999999998</v>
      </c>
      <c r="H403" s="96">
        <f t="shared" si="29"/>
        <v>9.5839999999999463</v>
      </c>
      <c r="I403" s="89">
        <f t="shared" si="30"/>
        <v>2.524078029407173E-2</v>
      </c>
      <c r="J403" s="3"/>
      <c r="K403" s="4"/>
      <c r="L403" s="67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20.25" hidden="1" customHeight="1" outlineLevel="1" x14ac:dyDescent="0.25">
      <c r="A404" s="12" t="s">
        <v>107</v>
      </c>
      <c r="B404" s="107">
        <v>29.584</v>
      </c>
      <c r="C404" s="108">
        <v>42.37</v>
      </c>
      <c r="D404" s="96">
        <f t="shared" si="31"/>
        <v>12.785999999999998</v>
      </c>
      <c r="E404" s="89">
        <f t="shared" si="32"/>
        <v>0.43219307733910206</v>
      </c>
      <c r="F404" s="107">
        <v>270.69</v>
      </c>
      <c r="G404" s="108">
        <v>329.86200000000002</v>
      </c>
      <c r="H404" s="96">
        <f t="shared" si="29"/>
        <v>59.172000000000025</v>
      </c>
      <c r="I404" s="89">
        <f t="shared" si="30"/>
        <v>0.2185969189848167</v>
      </c>
      <c r="J404" s="3"/>
      <c r="K404" s="4"/>
      <c r="L404" s="67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20.25" hidden="1" customHeight="1" outlineLevel="1" x14ac:dyDescent="0.25">
      <c r="A405" s="12" t="s">
        <v>105</v>
      </c>
      <c r="B405" s="107">
        <v>26.655000000000001</v>
      </c>
      <c r="C405" s="108">
        <v>47.498000000000005</v>
      </c>
      <c r="D405" s="96">
        <f t="shared" si="31"/>
        <v>20.843000000000004</v>
      </c>
      <c r="E405" s="89">
        <f t="shared" si="32"/>
        <v>0.78195460513974879</v>
      </c>
      <c r="F405" s="107">
        <v>238.98599999999999</v>
      </c>
      <c r="G405" s="108">
        <v>290.12100000000004</v>
      </c>
      <c r="H405" s="96">
        <f t="shared" si="29"/>
        <v>51.135000000000048</v>
      </c>
      <c r="I405" s="89">
        <f t="shared" si="30"/>
        <v>0.21396650849840593</v>
      </c>
      <c r="J405" s="3"/>
      <c r="K405" s="4"/>
      <c r="L405" s="67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20.25" hidden="1" customHeight="1" outlineLevel="1" x14ac:dyDescent="0.25">
      <c r="A406" s="12" t="s">
        <v>104</v>
      </c>
      <c r="B406" s="107">
        <v>31.558</v>
      </c>
      <c r="C406" s="108">
        <v>30.170999999999999</v>
      </c>
      <c r="D406" s="96">
        <f t="shared" si="31"/>
        <v>-1.3870000000000005</v>
      </c>
      <c r="E406" s="89">
        <f t="shared" si="32"/>
        <v>-4.3950820711071703E-2</v>
      </c>
      <c r="F406" s="107">
        <v>225.68300000000002</v>
      </c>
      <c r="G406" s="108">
        <v>264.245</v>
      </c>
      <c r="H406" s="96">
        <f t="shared" si="29"/>
        <v>38.561999999999983</v>
      </c>
      <c r="I406" s="89">
        <f t="shared" si="30"/>
        <v>0.17086798739825326</v>
      </c>
      <c r="J406" s="3"/>
      <c r="K406" s="4"/>
      <c r="L406" s="67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20.25" hidden="1" customHeight="1" outlineLevel="1" x14ac:dyDescent="0.25">
      <c r="A407" s="12" t="s">
        <v>94</v>
      </c>
      <c r="B407" s="107">
        <v>30.73</v>
      </c>
      <c r="C407" s="108">
        <v>26.561</v>
      </c>
      <c r="D407" s="96">
        <f t="shared" si="31"/>
        <v>-4.1690000000000005</v>
      </c>
      <c r="E407" s="89">
        <f t="shared" si="32"/>
        <v>-0.13566547347868529</v>
      </c>
      <c r="F407" s="107">
        <v>217.94100000000003</v>
      </c>
      <c r="G407" s="108">
        <v>242.83599999999998</v>
      </c>
      <c r="H407" s="96">
        <f t="shared" si="29"/>
        <v>24.894999999999953</v>
      </c>
      <c r="I407" s="89">
        <f t="shared" si="30"/>
        <v>0.11422816266787783</v>
      </c>
      <c r="J407" s="3"/>
      <c r="K407" s="4"/>
      <c r="L407" s="67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20.25" hidden="1" customHeight="1" outlineLevel="1" x14ac:dyDescent="0.25">
      <c r="A408" s="12" t="s">
        <v>98</v>
      </c>
      <c r="B408" s="107">
        <v>19.887</v>
      </c>
      <c r="C408" s="108">
        <v>20.803000000000001</v>
      </c>
      <c r="D408" s="96">
        <f t="shared" si="31"/>
        <v>0.91600000000000037</v>
      </c>
      <c r="E408" s="89">
        <f t="shared" si="32"/>
        <v>4.6060240358022808E-2</v>
      </c>
      <c r="F408" s="107">
        <v>227.85899999999998</v>
      </c>
      <c r="G408" s="108">
        <v>221.10499999999999</v>
      </c>
      <c r="H408" s="96">
        <f t="shared" si="29"/>
        <v>-6.7539999999999907</v>
      </c>
      <c r="I408" s="89">
        <f t="shared" si="30"/>
        <v>-2.9641137721134525E-2</v>
      </c>
      <c r="J408" s="8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20.25" hidden="1" customHeight="1" outlineLevel="1" x14ac:dyDescent="0.25">
      <c r="A409" s="12" t="s">
        <v>113</v>
      </c>
      <c r="B409" s="107">
        <v>21.382999999999999</v>
      </c>
      <c r="C409" s="108">
        <v>25.722999999999999</v>
      </c>
      <c r="D409" s="96">
        <f t="shared" si="31"/>
        <v>4.34</v>
      </c>
      <c r="E409" s="89">
        <f t="shared" si="32"/>
        <v>0.2029649721741571</v>
      </c>
      <c r="F409" s="107">
        <v>223.76799999999997</v>
      </c>
      <c r="G409" s="108">
        <v>214.95499999999998</v>
      </c>
      <c r="H409" s="96">
        <f t="shared" si="29"/>
        <v>-8.8129999999999882</v>
      </c>
      <c r="I409" s="89">
        <f t="shared" si="30"/>
        <v>-3.9384541131886497E-2</v>
      </c>
      <c r="J409" s="8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20.25" hidden="1" customHeight="1" outlineLevel="1" x14ac:dyDescent="0.25">
      <c r="A410" s="12" t="s">
        <v>119</v>
      </c>
      <c r="B410" s="107">
        <v>20.9</v>
      </c>
      <c r="C410" s="108">
        <v>21.779</v>
      </c>
      <c r="D410" s="96">
        <f t="shared" si="31"/>
        <v>0.87900000000000134</v>
      </c>
      <c r="E410" s="89">
        <f t="shared" si="32"/>
        <v>4.2057416267942571E-2</v>
      </c>
      <c r="F410" s="107">
        <v>225.00400000000002</v>
      </c>
      <c r="G410" s="108">
        <v>206.49</v>
      </c>
      <c r="H410" s="96">
        <f t="shared" si="29"/>
        <v>-18.51400000000001</v>
      </c>
      <c r="I410" s="89">
        <f t="shared" si="30"/>
        <v>-8.2282981635882102E-2</v>
      </c>
      <c r="J410" s="8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20.25" hidden="1" customHeight="1" outlineLevel="1" x14ac:dyDescent="0.25">
      <c r="A411" s="12" t="s">
        <v>103</v>
      </c>
      <c r="B411" s="107">
        <v>11.393000000000001</v>
      </c>
      <c r="C411" s="108">
        <v>10.952999999999999</v>
      </c>
      <c r="D411" s="96">
        <f t="shared" si="31"/>
        <v>-0.44000000000000128</v>
      </c>
      <c r="E411" s="89">
        <f t="shared" si="32"/>
        <v>-3.8620205389274243E-2</v>
      </c>
      <c r="F411" s="107">
        <v>111.48399999999999</v>
      </c>
      <c r="G411" s="108">
        <v>144.71800000000002</v>
      </c>
      <c r="H411" s="96">
        <f t="shared" si="29"/>
        <v>33.234000000000023</v>
      </c>
      <c r="I411" s="89">
        <f t="shared" si="30"/>
        <v>0.29810555774819725</v>
      </c>
      <c r="J411" s="8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20.25" hidden="1" customHeight="1" outlineLevel="1" x14ac:dyDescent="0.25">
      <c r="A412" s="12" t="s">
        <v>115</v>
      </c>
      <c r="B412" s="107">
        <v>19.577999999999999</v>
      </c>
      <c r="C412" s="108">
        <v>15.968999999999999</v>
      </c>
      <c r="D412" s="96">
        <f t="shared" si="31"/>
        <v>-3.609</v>
      </c>
      <c r="E412" s="89">
        <f t="shared" si="32"/>
        <v>-0.18433956481765246</v>
      </c>
      <c r="F412" s="107">
        <v>105.747</v>
      </c>
      <c r="G412" s="108">
        <v>141.74099999999999</v>
      </c>
      <c r="H412" s="96">
        <f t="shared" si="29"/>
        <v>35.993999999999986</v>
      </c>
      <c r="I412" s="89">
        <f t="shared" si="30"/>
        <v>0.34037845045249493</v>
      </c>
      <c r="J412" s="8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20.25" hidden="1" customHeight="1" outlineLevel="1" x14ac:dyDescent="0.25">
      <c r="A413" s="12" t="s">
        <v>122</v>
      </c>
      <c r="B413" s="107">
        <v>16.190000000000001</v>
      </c>
      <c r="C413" s="108">
        <v>12.698</v>
      </c>
      <c r="D413" s="96">
        <f t="shared" si="31"/>
        <v>-3.4920000000000009</v>
      </c>
      <c r="E413" s="89">
        <f t="shared" si="32"/>
        <v>-0.21568869672637436</v>
      </c>
      <c r="F413" s="107">
        <v>166.70699999999999</v>
      </c>
      <c r="G413" s="108">
        <v>127.79400000000001</v>
      </c>
      <c r="H413" s="96">
        <f t="shared" si="29"/>
        <v>-38.912999999999982</v>
      </c>
      <c r="I413" s="89">
        <f t="shared" si="30"/>
        <v>-0.23342151199409733</v>
      </c>
      <c r="J413" s="8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20.25" hidden="1" customHeight="1" outlineLevel="1" x14ac:dyDescent="0.25">
      <c r="A414" s="12" t="s">
        <v>121</v>
      </c>
      <c r="B414" s="107">
        <v>43.38</v>
      </c>
      <c r="C414" s="108">
        <v>14.282</v>
      </c>
      <c r="D414" s="96">
        <f t="shared" si="31"/>
        <v>-29.098000000000003</v>
      </c>
      <c r="E414" s="89">
        <f t="shared" si="32"/>
        <v>-0.67076994006454593</v>
      </c>
      <c r="F414" s="107">
        <v>226.72</v>
      </c>
      <c r="G414" s="108">
        <v>119.27799999999999</v>
      </c>
      <c r="H414" s="96">
        <f t="shared" si="29"/>
        <v>-107.44200000000001</v>
      </c>
      <c r="I414" s="89">
        <f t="shared" si="30"/>
        <v>-0.47389731827805226</v>
      </c>
      <c r="J414" s="8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20.25" hidden="1" customHeight="1" outlineLevel="1" x14ac:dyDescent="0.25">
      <c r="A415" s="12" t="s">
        <v>93</v>
      </c>
      <c r="B415" s="107">
        <v>18.524000000000001</v>
      </c>
      <c r="C415" s="108">
        <v>9.6809999999999992</v>
      </c>
      <c r="D415" s="96">
        <f t="shared" si="31"/>
        <v>-8.8430000000000017</v>
      </c>
      <c r="E415" s="89">
        <f t="shared" si="32"/>
        <v>-0.47738069531418703</v>
      </c>
      <c r="F415" s="107">
        <v>122.98700000000001</v>
      </c>
      <c r="G415" s="108">
        <v>110.20599999999999</v>
      </c>
      <c r="H415" s="96">
        <f t="shared" si="29"/>
        <v>-12.78100000000002</v>
      </c>
      <c r="I415" s="89">
        <f t="shared" si="30"/>
        <v>-0.10392155268443026</v>
      </c>
      <c r="J415" s="8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20.25" hidden="1" customHeight="1" outlineLevel="1" x14ac:dyDescent="0.25">
      <c r="A416" s="12" t="s">
        <v>117</v>
      </c>
      <c r="B416" s="107">
        <v>6.5209999999999999</v>
      </c>
      <c r="C416" s="108">
        <v>8.3879999999999999</v>
      </c>
      <c r="D416" s="96">
        <f t="shared" si="31"/>
        <v>1.867</v>
      </c>
      <c r="E416" s="89">
        <f t="shared" si="32"/>
        <v>0.28630578132188322</v>
      </c>
      <c r="F416" s="107">
        <v>83.249000000000009</v>
      </c>
      <c r="G416" s="108">
        <v>74.797000000000011</v>
      </c>
      <c r="H416" s="96">
        <f t="shared" si="29"/>
        <v>-8.4519999999999982</v>
      </c>
      <c r="I416" s="89">
        <f t="shared" si="30"/>
        <v>-0.10152674506600678</v>
      </c>
      <c r="J416" s="8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20.25" hidden="1" customHeight="1" outlineLevel="1" x14ac:dyDescent="0.25">
      <c r="A417" s="12" t="s">
        <v>114</v>
      </c>
      <c r="B417" s="107">
        <v>8.9320000000000004</v>
      </c>
      <c r="C417" s="108">
        <v>8.4749999999999996</v>
      </c>
      <c r="D417" s="96">
        <f t="shared" si="31"/>
        <v>-0.45700000000000074</v>
      </c>
      <c r="E417" s="89">
        <f t="shared" si="32"/>
        <v>-5.116435288849086E-2</v>
      </c>
      <c r="F417" s="107">
        <v>102.273</v>
      </c>
      <c r="G417" s="108">
        <v>68.992999999999995</v>
      </c>
      <c r="H417" s="96">
        <f t="shared" si="29"/>
        <v>-33.28</v>
      </c>
      <c r="I417" s="89">
        <f t="shared" si="30"/>
        <v>-0.32540357670157327</v>
      </c>
      <c r="J417" s="8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20.25" hidden="1" customHeight="1" outlineLevel="1" x14ac:dyDescent="0.25">
      <c r="A418" s="12" t="s">
        <v>106</v>
      </c>
      <c r="B418" s="107">
        <v>8.8160000000000007</v>
      </c>
      <c r="C418" s="108">
        <v>6.3860000000000001</v>
      </c>
      <c r="D418" s="96">
        <f t="shared" si="31"/>
        <v>-2.4300000000000006</v>
      </c>
      <c r="E418" s="89">
        <f t="shared" si="32"/>
        <v>-0.27563520871143377</v>
      </c>
      <c r="F418" s="107">
        <v>74.278000000000006</v>
      </c>
      <c r="G418" s="108">
        <v>65.320999999999998</v>
      </c>
      <c r="H418" s="96">
        <f t="shared" si="29"/>
        <v>-8.9570000000000078</v>
      </c>
      <c r="I418" s="89">
        <f t="shared" si="30"/>
        <v>-0.12058752255041882</v>
      </c>
      <c r="J418" s="8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20.25" hidden="1" customHeight="1" outlineLevel="1" x14ac:dyDescent="0.25">
      <c r="A419" s="12" t="s">
        <v>111</v>
      </c>
      <c r="B419" s="107">
        <v>4.2729999999999997</v>
      </c>
      <c r="C419" s="108">
        <v>5.4009999999999998</v>
      </c>
      <c r="D419" s="96">
        <f t="shared" si="31"/>
        <v>1.1280000000000001</v>
      </c>
      <c r="E419" s="89">
        <f t="shared" si="32"/>
        <v>0.26398315001170136</v>
      </c>
      <c r="F419" s="107">
        <v>33.352000000000004</v>
      </c>
      <c r="G419" s="108">
        <v>49.097999999999999</v>
      </c>
      <c r="H419" s="96">
        <f t="shared" si="29"/>
        <v>15.745999999999995</v>
      </c>
      <c r="I419" s="89">
        <f t="shared" si="30"/>
        <v>0.47211561525545664</v>
      </c>
      <c r="J419" s="8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20.25" hidden="1" customHeight="1" outlineLevel="1" x14ac:dyDescent="0.25">
      <c r="A420" s="12" t="s">
        <v>125</v>
      </c>
      <c r="B420" s="107">
        <v>9.5310000000000006</v>
      </c>
      <c r="C420" s="108">
        <v>2.637</v>
      </c>
      <c r="D420" s="96">
        <f t="shared" si="31"/>
        <v>-6.8940000000000001</v>
      </c>
      <c r="E420" s="89">
        <f t="shared" si="32"/>
        <v>-0.72332389046270062</v>
      </c>
      <c r="F420" s="107">
        <v>11.137</v>
      </c>
      <c r="G420" s="108">
        <v>14.508000000000001</v>
      </c>
      <c r="H420" s="96">
        <f t="shared" si="29"/>
        <v>3.3710000000000004</v>
      </c>
      <c r="I420" s="89">
        <f t="shared" si="30"/>
        <v>0.30268474454520966</v>
      </c>
      <c r="J420" s="8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20.25" hidden="1" customHeight="1" outlineLevel="1" x14ac:dyDescent="0.25">
      <c r="A421" s="12" t="s">
        <v>123</v>
      </c>
      <c r="B421" s="107">
        <v>1.601</v>
      </c>
      <c r="C421" s="108">
        <v>0.745</v>
      </c>
      <c r="D421" s="96">
        <f t="shared" si="31"/>
        <v>-0.85599999999999998</v>
      </c>
      <c r="E421" s="89">
        <f t="shared" si="32"/>
        <v>-0.53466583385384137</v>
      </c>
      <c r="F421" s="107">
        <v>41.033999999999999</v>
      </c>
      <c r="G421" s="108">
        <v>8.0070000000000014</v>
      </c>
      <c r="H421" s="96">
        <f t="shared" si="29"/>
        <v>-33.027000000000001</v>
      </c>
      <c r="I421" s="89">
        <f t="shared" si="30"/>
        <v>-0.80486913291416873</v>
      </c>
      <c r="J421" s="8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20.25" hidden="1" customHeight="1" outlineLevel="1" x14ac:dyDescent="0.25">
      <c r="A422" s="12" t="s">
        <v>112</v>
      </c>
      <c r="B422" s="107">
        <v>0.29900000000000004</v>
      </c>
      <c r="C422" s="108">
        <v>0.61</v>
      </c>
      <c r="D422" s="96">
        <f t="shared" si="31"/>
        <v>0.31099999999999994</v>
      </c>
      <c r="E422" s="89">
        <f t="shared" si="32"/>
        <v>1.0401337792642136</v>
      </c>
      <c r="F422" s="107">
        <v>4.4920000000000009</v>
      </c>
      <c r="G422" s="108">
        <v>7.2689999999999992</v>
      </c>
      <c r="H422" s="96">
        <f t="shared" si="29"/>
        <v>2.7769999999999984</v>
      </c>
      <c r="I422" s="89">
        <f t="shared" si="30"/>
        <v>0.61821015138023094</v>
      </c>
      <c r="J422" s="8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20.25" hidden="1" customHeight="1" outlineLevel="1" x14ac:dyDescent="0.25">
      <c r="A423" s="12" t="s">
        <v>120</v>
      </c>
      <c r="B423" s="107">
        <v>0.32500000000000001</v>
      </c>
      <c r="C423" s="108">
        <v>0.10199999999999999</v>
      </c>
      <c r="D423" s="96">
        <f t="shared" si="31"/>
        <v>-0.22300000000000003</v>
      </c>
      <c r="E423" s="89"/>
      <c r="F423" s="107">
        <v>16.991</v>
      </c>
      <c r="G423" s="108">
        <v>0.249</v>
      </c>
      <c r="H423" s="96">
        <f t="shared" si="29"/>
        <v>-16.742000000000001</v>
      </c>
      <c r="I423" s="89">
        <f t="shared" si="30"/>
        <v>-0.98534518274380556</v>
      </c>
      <c r="J423" s="8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20.25" hidden="1" customHeight="1" outlineLevel="1" x14ac:dyDescent="0.25">
      <c r="A424" s="12" t="s">
        <v>126</v>
      </c>
      <c r="B424" s="107">
        <v>0</v>
      </c>
      <c r="C424" s="108">
        <v>0</v>
      </c>
      <c r="D424" s="96">
        <f t="shared" si="31"/>
        <v>0</v>
      </c>
      <c r="E424" s="89"/>
      <c r="F424" s="107">
        <v>0</v>
      </c>
      <c r="G424" s="108">
        <v>0</v>
      </c>
      <c r="H424" s="96">
        <f t="shared" si="29"/>
        <v>0</v>
      </c>
      <c r="I424" s="89"/>
      <c r="J424" s="8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20.25" hidden="1" customHeight="1" outlineLevel="1" x14ac:dyDescent="0.25">
      <c r="A425" s="12" t="s">
        <v>127</v>
      </c>
      <c r="B425" s="107">
        <v>0</v>
      </c>
      <c r="C425" s="108">
        <v>0</v>
      </c>
      <c r="D425" s="96">
        <f t="shared" si="31"/>
        <v>0</v>
      </c>
      <c r="E425" s="89"/>
      <c r="F425" s="107">
        <v>0</v>
      </c>
      <c r="G425" s="108">
        <v>0</v>
      </c>
      <c r="H425" s="96">
        <f t="shared" si="29"/>
        <v>0</v>
      </c>
      <c r="I425" s="89"/>
      <c r="J425" s="8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20.25" hidden="1" customHeight="1" outlineLevel="1" x14ac:dyDescent="0.25">
      <c r="A426" s="12" t="s">
        <v>129</v>
      </c>
      <c r="B426" s="107">
        <v>0</v>
      </c>
      <c r="C426" s="108">
        <v>0</v>
      </c>
      <c r="D426" s="96">
        <f t="shared" si="31"/>
        <v>0</v>
      </c>
      <c r="E426" s="89"/>
      <c r="F426" s="107">
        <v>0</v>
      </c>
      <c r="G426" s="108">
        <v>0</v>
      </c>
      <c r="H426" s="96">
        <f t="shared" si="29"/>
        <v>0</v>
      </c>
      <c r="I426" s="89"/>
      <c r="J426" s="8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20.25" hidden="1" customHeight="1" outlineLevel="1" x14ac:dyDescent="0.25">
      <c r="A427" s="12" t="s">
        <v>124</v>
      </c>
      <c r="B427" s="107">
        <v>0</v>
      </c>
      <c r="C427" s="108">
        <v>0</v>
      </c>
      <c r="D427" s="96">
        <f t="shared" si="31"/>
        <v>0</v>
      </c>
      <c r="E427" s="89"/>
      <c r="F427" s="107">
        <v>0</v>
      </c>
      <c r="G427" s="108">
        <v>0</v>
      </c>
      <c r="H427" s="96">
        <f t="shared" si="29"/>
        <v>0</v>
      </c>
      <c r="I427" s="89"/>
      <c r="J427" s="8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20.25" hidden="1" customHeight="1" outlineLevel="1" x14ac:dyDescent="0.25">
      <c r="A428" s="12" t="s">
        <v>130</v>
      </c>
      <c r="B428" s="107">
        <v>0</v>
      </c>
      <c r="C428" s="108">
        <v>0</v>
      </c>
      <c r="D428" s="96">
        <f t="shared" si="31"/>
        <v>0</v>
      </c>
      <c r="E428" s="89"/>
      <c r="F428" s="107">
        <v>0</v>
      </c>
      <c r="G428" s="108">
        <v>0</v>
      </c>
      <c r="H428" s="96">
        <f t="shared" si="29"/>
        <v>0</v>
      </c>
      <c r="I428" s="89"/>
      <c r="J428" s="8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20.25" hidden="1" customHeight="1" outlineLevel="1" x14ac:dyDescent="0.25">
      <c r="A429" s="12" t="s">
        <v>131</v>
      </c>
      <c r="B429" s="107">
        <v>0</v>
      </c>
      <c r="C429" s="108">
        <v>0</v>
      </c>
      <c r="D429" s="96">
        <f t="shared" si="31"/>
        <v>0</v>
      </c>
      <c r="E429" s="89"/>
      <c r="F429" s="107">
        <v>0</v>
      </c>
      <c r="G429" s="108">
        <v>0</v>
      </c>
      <c r="H429" s="96">
        <f t="shared" si="29"/>
        <v>0</v>
      </c>
      <c r="I429" s="89"/>
      <c r="J429" s="8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20.25" hidden="1" customHeight="1" outlineLevel="1" x14ac:dyDescent="0.25">
      <c r="A430" s="12" t="s">
        <v>118</v>
      </c>
      <c r="B430" s="107">
        <v>0.433</v>
      </c>
      <c r="C430" s="108">
        <v>0</v>
      </c>
      <c r="D430" s="96">
        <f t="shared" si="31"/>
        <v>-0.433</v>
      </c>
      <c r="E430" s="89"/>
      <c r="F430" s="107">
        <v>39.364000000000004</v>
      </c>
      <c r="G430" s="108">
        <v>0</v>
      </c>
      <c r="H430" s="96">
        <f t="shared" si="29"/>
        <v>-39.364000000000004</v>
      </c>
      <c r="I430" s="89"/>
      <c r="J430" s="8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20.25" hidden="1" customHeight="1" outlineLevel="1" x14ac:dyDescent="0.25">
      <c r="A431" s="12" t="s">
        <v>128</v>
      </c>
      <c r="B431" s="107">
        <v>0</v>
      </c>
      <c r="C431" s="108">
        <v>0</v>
      </c>
      <c r="D431" s="96">
        <f t="shared" si="31"/>
        <v>0</v>
      </c>
      <c r="E431" s="89"/>
      <c r="F431" s="107">
        <v>0</v>
      </c>
      <c r="G431" s="108">
        <v>0</v>
      </c>
      <c r="H431" s="96">
        <f t="shared" si="29"/>
        <v>0</v>
      </c>
      <c r="I431" s="89"/>
      <c r="J431" s="8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20.25" hidden="1" customHeight="1" outlineLevel="1" x14ac:dyDescent="0.25">
      <c r="A432" s="12" t="s">
        <v>116</v>
      </c>
      <c r="B432" s="107">
        <v>0</v>
      </c>
      <c r="C432" s="108">
        <v>0</v>
      </c>
      <c r="D432" s="96">
        <f t="shared" si="31"/>
        <v>0</v>
      </c>
      <c r="E432" s="89"/>
      <c r="F432" s="107">
        <v>0.221</v>
      </c>
      <c r="G432" s="108">
        <v>0</v>
      </c>
      <c r="H432" s="96">
        <f t="shared" si="29"/>
        <v>-0.221</v>
      </c>
      <c r="I432" s="89"/>
      <c r="J432" s="8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20.25" collapsed="1" x14ac:dyDescent="0.25">
      <c r="A433" s="64" t="s">
        <v>132</v>
      </c>
      <c r="B433" s="109">
        <f>SUM(B373:B382)+B383</f>
        <v>24871.568999999992</v>
      </c>
      <c r="C433" s="109">
        <f>SUM(C373:C382)+C383</f>
        <v>26249.651999999998</v>
      </c>
      <c r="D433" s="110">
        <f t="shared" ref="D433" si="33">C433-B433</f>
        <v>1378.083000000006</v>
      </c>
      <c r="E433" s="111">
        <f t="shared" ref="E433" si="34">C433/B433-1</f>
        <v>5.5407964009025923E-2</v>
      </c>
      <c r="F433" s="109">
        <f>SUM(F373:F382)+F383</f>
        <v>223100.39200000005</v>
      </c>
      <c r="G433" s="109">
        <f>SUM(G373:G382)+G383</f>
        <v>234546.68499999997</v>
      </c>
      <c r="H433" s="110">
        <f t="shared" si="29"/>
        <v>11446.292999999918</v>
      </c>
      <c r="I433" s="112">
        <f t="shared" si="30"/>
        <v>5.1305570991555749E-2</v>
      </c>
      <c r="J433" s="3"/>
      <c r="K433" s="5"/>
      <c r="L433" s="5"/>
      <c r="M433" s="5"/>
      <c r="N433" s="5"/>
      <c r="O433" s="5"/>
      <c r="P433" s="5"/>
      <c r="Q433" s="5"/>
      <c r="R433" s="5"/>
      <c r="S433" s="4"/>
      <c r="T433" s="5"/>
      <c r="U433" s="5"/>
      <c r="V433" s="5"/>
    </row>
    <row r="434" spans="1:22" ht="15.75" x14ac:dyDescent="0.25">
      <c r="A434" s="9" t="s">
        <v>133</v>
      </c>
      <c r="B434" s="4"/>
      <c r="C434" s="5"/>
      <c r="D434" s="5"/>
      <c r="E434" s="5"/>
      <c r="F434" s="5"/>
      <c r="G434" s="5"/>
      <c r="H434" s="5"/>
      <c r="I434" s="5"/>
      <c r="J434" s="3"/>
      <c r="K434" s="5"/>
      <c r="L434" s="5"/>
      <c r="M434" s="5"/>
      <c r="N434" s="5"/>
      <c r="O434" s="5"/>
      <c r="P434" s="5"/>
      <c r="Q434" s="5"/>
      <c r="R434" s="5"/>
      <c r="S434" s="4"/>
      <c r="T434" s="5"/>
      <c r="U434" s="5"/>
      <c r="V434" s="5"/>
    </row>
    <row r="435" spans="1:22" ht="15.75" x14ac:dyDescent="0.25">
      <c r="A435" s="29" t="s">
        <v>134</v>
      </c>
      <c r="B435" s="4"/>
      <c r="C435" s="5"/>
      <c r="D435" s="5"/>
      <c r="E435" s="5"/>
      <c r="F435" s="5"/>
      <c r="G435" s="5"/>
      <c r="H435" s="5"/>
      <c r="I435" s="5"/>
      <c r="J435" s="3"/>
      <c r="K435" s="5"/>
      <c r="L435" s="5"/>
      <c r="M435" s="5"/>
      <c r="N435" s="5"/>
      <c r="O435" s="5"/>
      <c r="P435" s="5"/>
      <c r="Q435" s="5"/>
      <c r="R435" s="5"/>
      <c r="S435" s="4"/>
      <c r="T435" s="5"/>
      <c r="U435" s="5"/>
      <c r="V435" s="5"/>
    </row>
    <row r="436" spans="1:22" ht="15.75" x14ac:dyDescent="0.25">
      <c r="A436" s="5" t="s">
        <v>135</v>
      </c>
      <c r="B436" s="4"/>
      <c r="C436" s="5"/>
      <c r="D436" s="5"/>
      <c r="E436" s="5"/>
      <c r="F436" s="5"/>
      <c r="G436" s="5"/>
      <c r="H436" s="5"/>
      <c r="I436" s="5"/>
      <c r="J436" s="3"/>
      <c r="K436" s="5"/>
      <c r="L436" s="5"/>
      <c r="M436" s="5"/>
      <c r="N436" s="5"/>
      <c r="O436" s="5"/>
      <c r="P436" s="5"/>
      <c r="Q436" s="5"/>
      <c r="R436" s="5"/>
      <c r="S436" s="4"/>
      <c r="T436" s="5"/>
      <c r="U436" s="5"/>
      <c r="V436" s="5"/>
    </row>
    <row r="437" spans="1:22" ht="15.75" x14ac:dyDescent="0.25">
      <c r="A437" s="29" t="s">
        <v>136</v>
      </c>
      <c r="B437" s="4"/>
      <c r="C437" s="5"/>
      <c r="D437" s="5"/>
      <c r="E437" s="5"/>
      <c r="F437" s="5"/>
      <c r="G437" s="5"/>
      <c r="H437" s="5"/>
      <c r="I437" s="5"/>
      <c r="J437" s="3"/>
      <c r="K437" s="5"/>
      <c r="L437" s="5"/>
      <c r="M437" s="5"/>
      <c r="N437" s="5"/>
      <c r="O437" s="5"/>
      <c r="P437" s="5"/>
      <c r="Q437" s="5"/>
      <c r="R437" s="5"/>
      <c r="S437" s="4"/>
      <c r="T437" s="5"/>
      <c r="U437" s="5"/>
      <c r="V437" s="5"/>
    </row>
    <row r="438" spans="1:22" ht="15.75" x14ac:dyDescent="0.25">
      <c r="A438" s="5"/>
      <c r="B438" s="18"/>
      <c r="C438" s="68"/>
      <c r="D438" s="68"/>
      <c r="E438" s="68"/>
      <c r="F438" s="68"/>
      <c r="G438" s="68"/>
      <c r="H438" s="68"/>
      <c r="I438" s="68"/>
      <c r="J438" s="19"/>
      <c r="K438" s="5"/>
      <c r="L438" s="5"/>
      <c r="M438" s="5"/>
      <c r="N438" s="5"/>
      <c r="O438" s="5"/>
      <c r="P438" s="5"/>
      <c r="Q438" s="5"/>
      <c r="R438" s="5"/>
      <c r="S438" s="4"/>
      <c r="T438" s="5"/>
      <c r="U438" s="5"/>
      <c r="V438" s="5"/>
    </row>
    <row r="439" spans="1:22" ht="15.75" x14ac:dyDescent="0.25">
      <c r="A439" s="5"/>
      <c r="B439" s="4"/>
      <c r="C439" s="5"/>
      <c r="D439" s="5"/>
      <c r="E439" s="5"/>
      <c r="F439" s="5"/>
      <c r="G439" s="5"/>
      <c r="H439" s="5"/>
      <c r="I439" s="5"/>
      <c r="J439" s="3"/>
      <c r="K439" s="5"/>
      <c r="L439" s="5"/>
      <c r="M439" s="5"/>
      <c r="N439" s="5"/>
      <c r="O439" s="5"/>
      <c r="P439" s="5"/>
      <c r="Q439" s="5"/>
      <c r="R439" s="5"/>
      <c r="S439" s="4"/>
      <c r="T439" s="5"/>
      <c r="U439" s="5"/>
      <c r="V439" s="5"/>
    </row>
    <row r="440" spans="1:22" ht="15.75" x14ac:dyDescent="0.25">
      <c r="A440" s="5"/>
      <c r="B440" s="4"/>
      <c r="C440" s="5"/>
      <c r="D440" s="5"/>
      <c r="E440" s="5"/>
      <c r="F440" s="5"/>
      <c r="G440" s="5"/>
      <c r="H440" s="5"/>
      <c r="I440" s="5"/>
      <c r="J440" s="3"/>
      <c r="K440" s="5"/>
      <c r="L440" s="5"/>
      <c r="M440" s="5"/>
      <c r="N440" s="5"/>
      <c r="O440" s="5"/>
      <c r="P440" s="5"/>
      <c r="Q440" s="5"/>
      <c r="R440" s="5"/>
      <c r="S440" s="4"/>
      <c r="T440" s="5"/>
      <c r="U440" s="5"/>
      <c r="V440" s="5"/>
    </row>
    <row r="441" spans="1:22" ht="15.75" x14ac:dyDescent="0.25">
      <c r="A441" s="5"/>
      <c r="B441" s="4"/>
      <c r="C441" s="5"/>
      <c r="D441" s="5"/>
      <c r="E441" s="5"/>
      <c r="F441" s="5"/>
      <c r="G441" s="5"/>
      <c r="H441" s="5"/>
      <c r="I441" s="5"/>
      <c r="J441" s="3"/>
      <c r="K441" s="5"/>
      <c r="L441" s="5"/>
      <c r="M441" s="5"/>
      <c r="N441" s="5"/>
      <c r="O441" s="5"/>
      <c r="P441" s="5"/>
      <c r="Q441" s="5"/>
      <c r="R441" s="5"/>
      <c r="S441" s="4"/>
      <c r="T441" s="5"/>
      <c r="U441" s="5"/>
      <c r="V441" s="5"/>
    </row>
    <row r="442" spans="1:22" ht="15.75" x14ac:dyDescent="0.25">
      <c r="A442" s="5"/>
      <c r="B442" s="4"/>
      <c r="C442" s="5"/>
      <c r="D442" s="5"/>
      <c r="E442" s="5"/>
      <c r="F442" s="5"/>
      <c r="G442" s="5"/>
      <c r="H442" s="5"/>
      <c r="I442" s="5"/>
      <c r="J442" s="3"/>
      <c r="K442" s="5"/>
      <c r="L442" s="5"/>
      <c r="M442" s="5"/>
      <c r="N442" s="5"/>
      <c r="O442" s="5"/>
      <c r="P442" s="5"/>
      <c r="Q442" s="5"/>
      <c r="R442" s="5"/>
      <c r="S442" s="4"/>
      <c r="T442" s="5"/>
      <c r="U442" s="5"/>
      <c r="V442" s="5"/>
    </row>
    <row r="443" spans="1:22" ht="15.75" x14ac:dyDescent="0.25">
      <c r="A443" s="5"/>
      <c r="B443" s="4"/>
      <c r="C443" s="5"/>
      <c r="D443" s="5"/>
      <c r="E443" s="5"/>
      <c r="F443" s="5"/>
      <c r="G443" s="68"/>
      <c r="H443" s="5"/>
      <c r="I443" s="5"/>
      <c r="J443" s="3"/>
      <c r="K443" s="5"/>
      <c r="L443" s="5"/>
      <c r="M443" s="5"/>
      <c r="N443" s="5"/>
      <c r="O443" s="5"/>
      <c r="P443" s="5"/>
      <c r="Q443" s="5"/>
      <c r="R443" s="5"/>
      <c r="S443" s="4"/>
      <c r="T443" s="5"/>
      <c r="U443" s="5"/>
      <c r="V443" s="5"/>
    </row>
    <row r="444" spans="1:22" ht="15.75" x14ac:dyDescent="0.25">
      <c r="A444" s="5"/>
      <c r="B444" s="4"/>
      <c r="C444" s="5"/>
      <c r="D444" s="5"/>
      <c r="E444" s="5"/>
      <c r="F444" s="5"/>
      <c r="G444" s="16"/>
      <c r="H444" s="5"/>
      <c r="I444" s="5"/>
      <c r="J444" s="3"/>
      <c r="K444" s="5"/>
      <c r="L444" s="5"/>
      <c r="M444" s="5"/>
      <c r="N444" s="5"/>
      <c r="O444" s="5"/>
      <c r="P444" s="5"/>
      <c r="Q444" s="5"/>
      <c r="R444" s="5"/>
      <c r="S444" s="4"/>
      <c r="T444" s="5"/>
      <c r="U444" s="5"/>
      <c r="V444" s="5"/>
    </row>
    <row r="445" spans="1:22" ht="15.75" x14ac:dyDescent="0.25">
      <c r="A445" s="5"/>
      <c r="B445" s="4"/>
      <c r="C445" s="5"/>
      <c r="D445" s="5"/>
      <c r="E445" s="5"/>
      <c r="F445" s="5"/>
      <c r="G445" s="5"/>
      <c r="H445" s="5"/>
      <c r="I445" s="5"/>
      <c r="J445" s="3"/>
      <c r="K445" s="5"/>
      <c r="L445" s="5"/>
      <c r="M445" s="5"/>
      <c r="N445" s="5"/>
      <c r="O445" s="5"/>
      <c r="P445" s="5"/>
      <c r="Q445" s="5"/>
      <c r="R445" s="5"/>
      <c r="S445" s="4"/>
      <c r="T445" s="5"/>
      <c r="U445" s="5"/>
      <c r="V445" s="5"/>
    </row>
    <row r="446" spans="1:22" ht="15.75" x14ac:dyDescent="0.25">
      <c r="A446" s="5"/>
      <c r="B446" s="4"/>
      <c r="C446" s="5"/>
      <c r="D446" s="5"/>
      <c r="E446" s="5"/>
      <c r="F446" s="5"/>
      <c r="G446" s="5"/>
      <c r="H446" s="5"/>
      <c r="I446" s="5"/>
      <c r="J446" s="3"/>
      <c r="K446" s="5"/>
      <c r="L446" s="5"/>
      <c r="M446" s="5"/>
      <c r="N446" s="5"/>
      <c r="O446" s="5"/>
      <c r="P446" s="5"/>
      <c r="Q446" s="5"/>
      <c r="R446" s="5"/>
      <c r="S446" s="4"/>
      <c r="T446" s="5"/>
      <c r="U446" s="5"/>
      <c r="V446" s="5"/>
    </row>
    <row r="447" spans="1:22" ht="15.75" x14ac:dyDescent="0.25">
      <c r="A447" s="5"/>
      <c r="B447" s="4"/>
      <c r="C447" s="5"/>
      <c r="D447" s="5"/>
      <c r="E447" s="5"/>
      <c r="F447" s="5"/>
      <c r="G447" s="5"/>
      <c r="H447" s="5"/>
      <c r="I447" s="5"/>
      <c r="J447" s="3"/>
      <c r="K447" s="5"/>
      <c r="L447" s="5"/>
      <c r="M447" s="5"/>
      <c r="N447" s="5"/>
      <c r="O447" s="5"/>
      <c r="P447" s="5"/>
      <c r="Q447" s="5"/>
      <c r="R447" s="5"/>
      <c r="S447" s="4"/>
      <c r="T447" s="5"/>
      <c r="U447" s="5"/>
      <c r="V447" s="5"/>
    </row>
    <row r="448" spans="1:22" ht="15.75" x14ac:dyDescent="0.25">
      <c r="A448" s="5"/>
      <c r="B448" s="4"/>
      <c r="C448" s="5"/>
      <c r="D448" s="5"/>
      <c r="E448" s="5"/>
      <c r="F448" s="5"/>
      <c r="G448" s="5"/>
      <c r="H448" s="5"/>
      <c r="I448" s="5"/>
      <c r="J448" s="3"/>
      <c r="K448" s="5"/>
      <c r="L448" s="5"/>
      <c r="M448" s="5"/>
      <c r="N448" s="5"/>
      <c r="O448" s="5"/>
      <c r="P448" s="5"/>
      <c r="Q448" s="5"/>
      <c r="R448" s="5"/>
      <c r="S448" s="4"/>
      <c r="T448" s="5"/>
      <c r="U448" s="5"/>
      <c r="V448" s="5"/>
    </row>
    <row r="449" spans="1:22" ht="15.75" x14ac:dyDescent="0.25">
      <c r="A449" s="5"/>
      <c r="B449" s="4"/>
      <c r="C449" s="5"/>
      <c r="D449" s="5"/>
      <c r="E449" s="5"/>
      <c r="F449" s="5"/>
      <c r="G449" s="5"/>
      <c r="H449" s="5"/>
      <c r="I449" s="5"/>
      <c r="J449" s="3"/>
      <c r="K449" s="5"/>
      <c r="L449" s="5"/>
      <c r="M449" s="5"/>
      <c r="N449" s="5"/>
      <c r="O449" s="5"/>
      <c r="P449" s="5"/>
      <c r="Q449" s="5"/>
      <c r="R449" s="5"/>
      <c r="S449" s="4"/>
      <c r="T449" s="5"/>
      <c r="U449" s="5"/>
      <c r="V449" s="5"/>
    </row>
    <row r="450" spans="1:22" ht="15.75" x14ac:dyDescent="0.25">
      <c r="A450" s="5"/>
      <c r="B450" s="4"/>
      <c r="C450" s="5"/>
      <c r="D450" s="5"/>
      <c r="E450" s="5"/>
      <c r="F450" s="5"/>
      <c r="G450" s="5"/>
      <c r="H450" s="5"/>
      <c r="I450" s="5"/>
      <c r="J450" s="3"/>
      <c r="K450" s="5"/>
      <c r="L450" s="5"/>
      <c r="M450" s="5"/>
      <c r="N450" s="5"/>
      <c r="O450" s="5"/>
      <c r="P450" s="5"/>
      <c r="Q450" s="5"/>
      <c r="R450" s="5"/>
      <c r="S450" s="4"/>
      <c r="T450" s="5"/>
      <c r="U450" s="5"/>
      <c r="V450" s="5"/>
    </row>
    <row r="451" spans="1:22" ht="15.75" x14ac:dyDescent="0.25">
      <c r="A451" s="5"/>
      <c r="B451" s="4"/>
      <c r="C451" s="5"/>
      <c r="D451" s="5"/>
      <c r="E451" s="5"/>
      <c r="F451" s="5"/>
      <c r="G451" s="5"/>
      <c r="H451" s="5"/>
      <c r="I451" s="5"/>
      <c r="J451" s="3"/>
      <c r="K451" s="5"/>
      <c r="L451" s="5"/>
      <c r="M451" s="5"/>
      <c r="N451" s="5"/>
      <c r="O451" s="5"/>
      <c r="P451" s="5"/>
      <c r="Q451" s="5"/>
      <c r="R451" s="5"/>
      <c r="S451" s="4"/>
      <c r="T451" s="5"/>
      <c r="U451" s="5"/>
      <c r="V451" s="5"/>
    </row>
    <row r="452" spans="1:22" ht="15.75" x14ac:dyDescent="0.25">
      <c r="A452" s="5"/>
      <c r="B452" s="4"/>
      <c r="C452" s="5"/>
      <c r="D452" s="5"/>
      <c r="E452" s="5"/>
      <c r="F452" s="5"/>
      <c r="G452" s="5"/>
      <c r="H452" s="5"/>
      <c r="I452" s="5"/>
      <c r="J452" s="3"/>
      <c r="K452" s="5"/>
      <c r="L452" s="5"/>
      <c r="M452" s="5"/>
      <c r="N452" s="5"/>
      <c r="O452" s="5"/>
      <c r="P452" s="5"/>
      <c r="Q452" s="5"/>
      <c r="R452" s="5"/>
      <c r="S452" s="4"/>
      <c r="T452" s="5"/>
      <c r="U452" s="5"/>
      <c r="V452" s="5"/>
    </row>
    <row r="453" spans="1:22" ht="15.75" x14ac:dyDescent="0.25">
      <c r="A453" s="5"/>
      <c r="B453" s="4"/>
      <c r="C453" s="5"/>
      <c r="D453" s="5"/>
      <c r="E453" s="5"/>
      <c r="F453" s="5"/>
      <c r="G453" s="5"/>
      <c r="H453" s="5"/>
      <c r="I453" s="5"/>
      <c r="J453" s="3"/>
      <c r="K453" s="5"/>
      <c r="L453" s="5"/>
      <c r="M453" s="5"/>
      <c r="N453" s="5"/>
      <c r="O453" s="5"/>
      <c r="P453" s="5"/>
      <c r="Q453" s="5"/>
      <c r="R453" s="5"/>
      <c r="S453" s="4"/>
      <c r="T453" s="5"/>
      <c r="U453" s="5"/>
      <c r="V453" s="5"/>
    </row>
    <row r="454" spans="1:22" ht="15.75" x14ac:dyDescent="0.25">
      <c r="A454" s="5"/>
      <c r="B454" s="4"/>
      <c r="C454" s="5"/>
      <c r="D454" s="5"/>
      <c r="E454" s="5"/>
      <c r="F454" s="5"/>
      <c r="G454" s="5"/>
      <c r="H454" s="5"/>
      <c r="I454" s="5"/>
      <c r="J454" s="3"/>
      <c r="K454" s="5"/>
      <c r="L454" s="5"/>
      <c r="M454" s="5"/>
      <c r="N454" s="5"/>
      <c r="O454" s="5"/>
      <c r="P454" s="5"/>
      <c r="Q454" s="5"/>
      <c r="R454" s="5"/>
      <c r="S454" s="4"/>
      <c r="T454" s="5"/>
      <c r="U454" s="5"/>
      <c r="V454" s="5"/>
    </row>
    <row r="455" spans="1:22" ht="15.75" x14ac:dyDescent="0.25">
      <c r="A455" s="5"/>
      <c r="B455" s="4"/>
      <c r="C455" s="5"/>
      <c r="D455" s="5"/>
      <c r="E455" s="5"/>
      <c r="F455" s="5"/>
      <c r="G455" s="5"/>
      <c r="H455" s="5"/>
      <c r="I455" s="5"/>
      <c r="J455" s="3"/>
      <c r="K455" s="5"/>
      <c r="L455" s="5"/>
      <c r="M455" s="5"/>
      <c r="N455" s="5"/>
      <c r="O455" s="5"/>
      <c r="P455" s="5"/>
      <c r="Q455" s="5"/>
      <c r="R455" s="5"/>
      <c r="S455" s="4"/>
      <c r="T455" s="5"/>
      <c r="U455" s="5"/>
      <c r="V455" s="5"/>
    </row>
    <row r="456" spans="1:22" ht="15.75" x14ac:dyDescent="0.25">
      <c r="A456" s="5"/>
      <c r="B456" s="4"/>
      <c r="C456" s="5"/>
      <c r="D456" s="5"/>
      <c r="E456" s="5"/>
      <c r="F456" s="5"/>
      <c r="G456" s="5"/>
      <c r="H456" s="5"/>
      <c r="I456" s="5"/>
      <c r="J456" s="3"/>
      <c r="K456" s="5"/>
      <c r="L456" s="5"/>
      <c r="M456" s="5"/>
      <c r="N456" s="5"/>
      <c r="O456" s="5"/>
      <c r="P456" s="5"/>
      <c r="Q456" s="5"/>
      <c r="R456" s="5"/>
      <c r="S456" s="4"/>
      <c r="T456" s="5"/>
      <c r="U456" s="5"/>
      <c r="V456" s="5"/>
    </row>
    <row r="457" spans="1:22" ht="15.75" x14ac:dyDescent="0.25">
      <c r="A457" s="5"/>
      <c r="B457" s="4"/>
      <c r="C457" s="5"/>
      <c r="D457" s="5"/>
      <c r="E457" s="5"/>
      <c r="F457" s="5"/>
      <c r="G457" s="5"/>
      <c r="H457" s="5"/>
      <c r="I457" s="5"/>
      <c r="J457" s="3"/>
      <c r="K457" s="5"/>
      <c r="L457" s="5"/>
      <c r="M457" s="5"/>
      <c r="N457" s="5"/>
      <c r="O457" s="5"/>
      <c r="P457" s="5"/>
      <c r="Q457" s="5"/>
      <c r="R457" s="5"/>
      <c r="S457" s="4"/>
      <c r="T457" s="5"/>
      <c r="U457" s="5"/>
      <c r="V457" s="5"/>
    </row>
    <row r="458" spans="1:22" ht="15.75" x14ac:dyDescent="0.25">
      <c r="A458" s="5"/>
      <c r="B458" s="4"/>
      <c r="C458" s="5"/>
      <c r="D458" s="5"/>
      <c r="E458" s="5"/>
      <c r="F458" s="5"/>
      <c r="G458" s="5"/>
      <c r="H458" s="5"/>
      <c r="I458" s="5"/>
      <c r="J458" s="3"/>
      <c r="K458" s="5"/>
      <c r="L458" s="5"/>
      <c r="M458" s="5"/>
      <c r="N458" s="5"/>
      <c r="O458" s="5"/>
      <c r="P458" s="5"/>
      <c r="Q458" s="5"/>
      <c r="R458" s="5"/>
      <c r="S458" s="4"/>
      <c r="T458" s="5"/>
      <c r="U458" s="5"/>
      <c r="V458" s="5"/>
    </row>
    <row r="459" spans="1:22" ht="15.75" x14ac:dyDescent="0.25">
      <c r="A459" s="5"/>
      <c r="B459" s="4"/>
      <c r="C459" s="5"/>
      <c r="D459" s="5"/>
      <c r="E459" s="5"/>
      <c r="F459" s="5"/>
      <c r="G459" s="5"/>
      <c r="H459" s="5"/>
      <c r="I459" s="5"/>
      <c r="J459" s="3"/>
      <c r="K459" s="5"/>
      <c r="L459" s="5"/>
      <c r="M459" s="5"/>
      <c r="N459" s="5"/>
      <c r="O459" s="5"/>
      <c r="P459" s="5"/>
      <c r="Q459" s="5"/>
      <c r="R459" s="5"/>
      <c r="S459" s="4"/>
      <c r="T459" s="5"/>
      <c r="U459" s="5"/>
      <c r="V459" s="5"/>
    </row>
    <row r="460" spans="1:22" ht="15.75" x14ac:dyDescent="0.25">
      <c r="A460" s="5"/>
      <c r="B460" s="4"/>
      <c r="C460" s="5"/>
      <c r="D460" s="5"/>
      <c r="E460" s="5"/>
      <c r="F460" s="5"/>
      <c r="G460" s="5"/>
      <c r="H460" s="5"/>
      <c r="I460" s="5"/>
      <c r="J460" s="3"/>
      <c r="K460" s="5"/>
      <c r="L460" s="5"/>
      <c r="M460" s="5"/>
      <c r="N460" s="5"/>
      <c r="O460" s="5"/>
      <c r="P460" s="5"/>
      <c r="Q460" s="5"/>
      <c r="R460" s="5"/>
      <c r="S460" s="4"/>
      <c r="T460" s="5"/>
      <c r="U460" s="5"/>
      <c r="V460" s="5"/>
    </row>
    <row r="461" spans="1:22" ht="15.75" x14ac:dyDescent="0.25">
      <c r="A461" s="5"/>
      <c r="B461" s="4"/>
      <c r="C461" s="5"/>
      <c r="D461" s="5"/>
      <c r="E461" s="5"/>
      <c r="F461" s="5"/>
      <c r="G461" s="5"/>
      <c r="H461" s="5"/>
      <c r="I461" s="5"/>
      <c r="J461" s="3"/>
      <c r="K461" s="5"/>
      <c r="L461" s="5"/>
      <c r="M461" s="5"/>
      <c r="N461" s="5"/>
      <c r="O461" s="5"/>
      <c r="P461" s="5"/>
      <c r="Q461" s="5"/>
      <c r="R461" s="5"/>
      <c r="S461" s="4"/>
      <c r="T461" s="5"/>
      <c r="U461" s="5"/>
      <c r="V461" s="5"/>
    </row>
    <row r="462" spans="1:22" ht="15.75" x14ac:dyDescent="0.25">
      <c r="A462" s="5"/>
      <c r="B462" s="4"/>
      <c r="C462" s="5"/>
      <c r="D462" s="5"/>
      <c r="E462" s="5"/>
      <c r="F462" s="5"/>
      <c r="G462" s="5"/>
      <c r="H462" s="5"/>
      <c r="I462" s="5"/>
      <c r="J462" s="3"/>
      <c r="K462" s="5"/>
      <c r="L462" s="5"/>
      <c r="M462" s="5"/>
      <c r="N462" s="5"/>
      <c r="O462" s="5"/>
      <c r="P462" s="5"/>
      <c r="Q462" s="5"/>
      <c r="R462" s="5"/>
      <c r="S462" s="4"/>
      <c r="T462" s="5"/>
      <c r="U462" s="5"/>
      <c r="V462" s="5"/>
    </row>
    <row r="463" spans="1:22" ht="15.75" x14ac:dyDescent="0.25">
      <c r="A463" s="5"/>
      <c r="B463" s="4"/>
      <c r="C463" s="5"/>
      <c r="D463" s="5"/>
      <c r="E463" s="5"/>
      <c r="F463" s="5"/>
      <c r="G463" s="5"/>
      <c r="H463" s="5"/>
      <c r="I463" s="5"/>
      <c r="J463" s="3"/>
      <c r="K463" s="5"/>
      <c r="L463" s="5"/>
      <c r="M463" s="5"/>
      <c r="N463" s="5"/>
      <c r="O463" s="5"/>
      <c r="P463" s="5"/>
      <c r="Q463" s="5"/>
      <c r="R463" s="5"/>
      <c r="S463" s="4"/>
      <c r="T463" s="5"/>
      <c r="U463" s="5"/>
      <c r="V463" s="5"/>
    </row>
    <row r="464" spans="1:22" ht="15.75" x14ac:dyDescent="0.25">
      <c r="A464" s="5"/>
      <c r="B464" s="4"/>
      <c r="C464" s="5"/>
      <c r="D464" s="5"/>
      <c r="E464" s="5"/>
      <c r="F464" s="5"/>
      <c r="G464" s="5"/>
      <c r="H464" s="5"/>
      <c r="I464" s="5"/>
      <c r="J464" s="3"/>
      <c r="K464" s="5"/>
      <c r="L464" s="5"/>
      <c r="M464" s="5"/>
      <c r="N464" s="5"/>
      <c r="O464" s="5"/>
      <c r="P464" s="5"/>
      <c r="Q464" s="5"/>
      <c r="R464" s="5"/>
      <c r="S464" s="4"/>
      <c r="T464" s="5"/>
      <c r="U464" s="5"/>
      <c r="V464" s="5"/>
    </row>
    <row r="465" spans="1:22" ht="15.75" x14ac:dyDescent="0.25">
      <c r="A465" s="5"/>
      <c r="B465" s="4"/>
      <c r="C465" s="5"/>
      <c r="D465" s="5"/>
      <c r="E465" s="5"/>
      <c r="F465" s="5"/>
      <c r="G465" s="5"/>
      <c r="H465" s="5"/>
      <c r="I465" s="5"/>
      <c r="J465" s="3"/>
      <c r="K465" s="5"/>
      <c r="L465" s="5"/>
      <c r="M465" s="5"/>
      <c r="N465" s="5"/>
      <c r="O465" s="5"/>
      <c r="P465" s="5"/>
      <c r="Q465" s="5"/>
      <c r="R465" s="5"/>
      <c r="S465" s="4"/>
      <c r="T465" s="5"/>
      <c r="U465" s="5"/>
      <c r="V465" s="5"/>
    </row>
    <row r="466" spans="1:22" ht="15.75" x14ac:dyDescent="0.25">
      <c r="A466" s="5"/>
      <c r="B466" s="4"/>
      <c r="C466" s="5"/>
      <c r="D466" s="5"/>
      <c r="E466" s="5"/>
      <c r="F466" s="5"/>
      <c r="G466" s="5"/>
      <c r="H466" s="5"/>
      <c r="I466" s="5"/>
      <c r="J466" s="3"/>
      <c r="K466" s="5"/>
      <c r="L466" s="5"/>
      <c r="M466" s="5"/>
      <c r="N466" s="5"/>
      <c r="O466" s="5"/>
      <c r="P466" s="5"/>
      <c r="Q466" s="5"/>
      <c r="R466" s="5"/>
      <c r="S466" s="4"/>
      <c r="T466" s="5"/>
      <c r="U466" s="5"/>
      <c r="V466" s="5"/>
    </row>
    <row r="467" spans="1:22" ht="15.75" x14ac:dyDescent="0.25">
      <c r="A467" s="5"/>
      <c r="B467" s="4"/>
      <c r="C467" s="5"/>
      <c r="D467" s="5"/>
      <c r="E467" s="5"/>
      <c r="F467" s="5"/>
      <c r="G467" s="5"/>
      <c r="H467" s="5"/>
      <c r="I467" s="5"/>
      <c r="J467" s="3"/>
      <c r="K467" s="5"/>
      <c r="L467" s="5"/>
      <c r="M467" s="5"/>
      <c r="N467" s="5"/>
      <c r="O467" s="5"/>
      <c r="P467" s="5"/>
      <c r="Q467" s="5"/>
      <c r="R467" s="5"/>
      <c r="S467" s="4"/>
      <c r="T467" s="5"/>
      <c r="U467" s="5"/>
      <c r="V467" s="5"/>
    </row>
    <row r="468" spans="1:22" ht="15.75" x14ac:dyDescent="0.25">
      <c r="A468" s="5"/>
      <c r="B468" s="4"/>
      <c r="C468" s="5"/>
      <c r="D468" s="5"/>
      <c r="E468" s="5"/>
      <c r="F468" s="5"/>
      <c r="G468" s="5"/>
      <c r="H468" s="5"/>
      <c r="I468" s="5"/>
      <c r="J468" s="3"/>
      <c r="K468" s="5"/>
      <c r="L468" s="5"/>
      <c r="M468" s="5"/>
      <c r="N468" s="5"/>
      <c r="O468" s="5"/>
      <c r="P468" s="5"/>
      <c r="Q468" s="5"/>
      <c r="R468" s="5"/>
      <c r="S468" s="4"/>
      <c r="T468" s="5"/>
      <c r="U468" s="5"/>
      <c r="V468" s="5"/>
    </row>
    <row r="469" spans="1:22" ht="15.75" x14ac:dyDescent="0.25">
      <c r="A469" s="5"/>
      <c r="B469" s="4"/>
      <c r="C469" s="5"/>
      <c r="D469" s="5"/>
      <c r="E469" s="5"/>
      <c r="F469" s="5"/>
      <c r="G469" s="5"/>
      <c r="H469" s="5"/>
      <c r="I469" s="5"/>
      <c r="J469" s="3"/>
      <c r="K469" s="5"/>
      <c r="L469" s="5"/>
      <c r="M469" s="5"/>
      <c r="N469" s="5"/>
      <c r="O469" s="5"/>
      <c r="P469" s="5"/>
      <c r="Q469" s="5"/>
      <c r="R469" s="5"/>
      <c r="S469" s="4"/>
      <c r="T469" s="5"/>
      <c r="U469" s="5"/>
      <c r="V469" s="5"/>
    </row>
    <row r="470" spans="1:22" ht="15.75" x14ac:dyDescent="0.25">
      <c r="A470" s="5"/>
      <c r="B470" s="4"/>
      <c r="C470" s="5"/>
      <c r="D470" s="5"/>
      <c r="E470" s="5"/>
      <c r="F470" s="5"/>
      <c r="G470" s="5"/>
      <c r="H470" s="5"/>
      <c r="I470" s="5"/>
      <c r="J470" s="3"/>
      <c r="K470" s="5"/>
      <c r="L470" s="5"/>
      <c r="M470" s="5"/>
      <c r="N470" s="5"/>
      <c r="O470" s="5"/>
      <c r="P470" s="5"/>
      <c r="Q470" s="5"/>
      <c r="R470" s="5"/>
      <c r="S470" s="4"/>
      <c r="T470" s="5"/>
      <c r="U470" s="5"/>
      <c r="V470" s="5"/>
    </row>
    <row r="471" spans="1:22" ht="15.75" x14ac:dyDescent="0.25">
      <c r="A471" s="5"/>
      <c r="B471" s="4"/>
      <c r="C471" s="5"/>
      <c r="D471" s="5"/>
      <c r="E471" s="5"/>
      <c r="F471" s="5"/>
      <c r="G471" s="5"/>
      <c r="H471" s="5"/>
      <c r="I471" s="5"/>
      <c r="J471" s="3"/>
      <c r="K471" s="5"/>
      <c r="L471" s="5"/>
      <c r="M471" s="5"/>
      <c r="N471" s="5"/>
      <c r="O471" s="5"/>
      <c r="P471" s="5"/>
      <c r="Q471" s="5"/>
      <c r="R471" s="5"/>
      <c r="S471" s="4"/>
      <c r="T471" s="5"/>
      <c r="U471" s="5"/>
      <c r="V471" s="5"/>
    </row>
    <row r="472" spans="1:22" ht="15.75" x14ac:dyDescent="0.25">
      <c r="A472" s="5"/>
      <c r="B472" s="4"/>
      <c r="C472" s="5"/>
      <c r="D472" s="5"/>
      <c r="E472" s="5"/>
      <c r="F472" s="5"/>
      <c r="G472" s="5"/>
      <c r="H472" s="5"/>
      <c r="I472" s="5"/>
      <c r="J472" s="3"/>
      <c r="K472" s="5"/>
      <c r="L472" s="5"/>
      <c r="M472" s="5"/>
      <c r="N472" s="5"/>
      <c r="O472" s="5"/>
      <c r="P472" s="5"/>
      <c r="Q472" s="5"/>
      <c r="R472" s="5"/>
      <c r="S472" s="4"/>
      <c r="T472" s="5"/>
      <c r="U472" s="5"/>
      <c r="V472" s="5"/>
    </row>
    <row r="473" spans="1:22" ht="15.75" x14ac:dyDescent="0.25">
      <c r="A473" s="5"/>
      <c r="B473" s="4"/>
      <c r="C473" s="5"/>
      <c r="D473" s="5"/>
      <c r="E473" s="5"/>
      <c r="F473" s="5"/>
      <c r="G473" s="5"/>
      <c r="H473" s="5"/>
      <c r="I473" s="5"/>
      <c r="J473" s="3"/>
      <c r="K473" s="5"/>
      <c r="L473" s="5"/>
      <c r="M473" s="5"/>
      <c r="N473" s="5"/>
      <c r="O473" s="5"/>
      <c r="P473" s="5"/>
      <c r="Q473" s="5"/>
      <c r="R473" s="5"/>
      <c r="S473" s="4"/>
      <c r="T473" s="5"/>
      <c r="U473" s="5"/>
      <c r="V473" s="5"/>
    </row>
    <row r="474" spans="1:22" ht="15.75" x14ac:dyDescent="0.25">
      <c r="A474" s="5"/>
      <c r="B474" s="4"/>
      <c r="C474" s="5"/>
      <c r="D474" s="5"/>
      <c r="E474" s="5"/>
      <c r="F474" s="5"/>
      <c r="G474" s="5"/>
      <c r="H474" s="5"/>
      <c r="I474" s="5"/>
      <c r="J474" s="3"/>
      <c r="K474" s="5"/>
      <c r="L474" s="5"/>
      <c r="M474" s="5"/>
      <c r="N474" s="5"/>
      <c r="O474" s="5"/>
      <c r="P474" s="5"/>
      <c r="Q474" s="5"/>
      <c r="R474" s="5"/>
      <c r="S474" s="4"/>
      <c r="T474" s="5"/>
      <c r="U474" s="5"/>
      <c r="V474" s="5"/>
    </row>
    <row r="475" spans="1:22" ht="15.75" x14ac:dyDescent="0.25">
      <c r="A475" s="5"/>
      <c r="B475" s="4"/>
      <c r="C475" s="5"/>
      <c r="D475" s="5"/>
      <c r="E475" s="5"/>
      <c r="F475" s="5"/>
      <c r="G475" s="5"/>
      <c r="H475" s="5"/>
      <c r="I475" s="5"/>
      <c r="J475" s="3"/>
      <c r="K475" s="5"/>
      <c r="L475" s="5"/>
      <c r="M475" s="5"/>
      <c r="N475" s="5"/>
      <c r="O475" s="5"/>
      <c r="P475" s="5"/>
      <c r="Q475" s="5"/>
      <c r="R475" s="5"/>
      <c r="S475" s="4"/>
      <c r="T475" s="5"/>
      <c r="U475" s="5"/>
      <c r="V475" s="5"/>
    </row>
    <row r="476" spans="1:22" ht="15.75" x14ac:dyDescent="0.25">
      <c r="A476" s="5"/>
      <c r="B476" s="4"/>
      <c r="C476" s="5"/>
      <c r="D476" s="5"/>
      <c r="E476" s="5"/>
      <c r="F476" s="5"/>
      <c r="G476" s="5"/>
      <c r="H476" s="5"/>
      <c r="I476" s="5"/>
      <c r="J476" s="3"/>
      <c r="K476" s="5"/>
      <c r="L476" s="5"/>
      <c r="M476" s="5"/>
      <c r="N476" s="5"/>
      <c r="O476" s="5"/>
      <c r="P476" s="5"/>
      <c r="Q476" s="5"/>
      <c r="R476" s="5"/>
      <c r="S476" s="4"/>
      <c r="T476" s="5"/>
      <c r="U476" s="5"/>
      <c r="V476" s="5"/>
    </row>
    <row r="477" spans="1:22" ht="15.75" x14ac:dyDescent="0.25">
      <c r="A477" s="5"/>
      <c r="B477" s="4"/>
      <c r="C477" s="5"/>
      <c r="D477" s="5"/>
      <c r="E477" s="5"/>
      <c r="F477" s="5"/>
      <c r="G477" s="5"/>
      <c r="H477" s="5"/>
      <c r="I477" s="5"/>
      <c r="J477" s="3"/>
      <c r="K477" s="5"/>
      <c r="L477" s="5"/>
      <c r="M477" s="5"/>
      <c r="N477" s="5"/>
      <c r="O477" s="5"/>
      <c r="P477" s="5"/>
      <c r="Q477" s="5"/>
      <c r="R477" s="5"/>
      <c r="S477" s="4"/>
      <c r="T477" s="5"/>
      <c r="U477" s="5"/>
      <c r="V477" s="5"/>
    </row>
    <row r="478" spans="1:22" ht="15.75" x14ac:dyDescent="0.25">
      <c r="A478" s="5"/>
      <c r="B478" s="4"/>
      <c r="C478" s="5"/>
      <c r="D478" s="5"/>
      <c r="E478" s="5"/>
      <c r="F478" s="5"/>
      <c r="G478" s="5"/>
      <c r="H478" s="5"/>
      <c r="I478" s="5"/>
      <c r="J478" s="3"/>
      <c r="K478" s="5"/>
      <c r="L478" s="5"/>
      <c r="M478" s="5"/>
      <c r="N478" s="5"/>
      <c r="O478" s="5"/>
      <c r="P478" s="5"/>
      <c r="Q478" s="5"/>
      <c r="R478" s="5"/>
      <c r="S478" s="4"/>
      <c r="T478" s="5"/>
      <c r="U478" s="5"/>
      <c r="V478" s="5"/>
    </row>
    <row r="479" spans="1:22" ht="15.75" x14ac:dyDescent="0.25">
      <c r="A479" s="5"/>
      <c r="B479" s="4"/>
      <c r="C479" s="5"/>
      <c r="D479" s="5"/>
      <c r="E479" s="5"/>
      <c r="F479" s="5"/>
      <c r="G479" s="5"/>
      <c r="H479" s="5"/>
      <c r="I479" s="5"/>
      <c r="J479" s="3"/>
      <c r="K479" s="5"/>
      <c r="L479" s="5"/>
      <c r="M479" s="5"/>
      <c r="N479" s="5"/>
      <c r="O479" s="5"/>
      <c r="P479" s="5"/>
      <c r="Q479" s="5"/>
      <c r="R479" s="5"/>
      <c r="S479" s="4"/>
      <c r="T479" s="5"/>
      <c r="U479" s="5"/>
      <c r="V479" s="5"/>
    </row>
    <row r="480" spans="1:22" ht="15.75" x14ac:dyDescent="0.25">
      <c r="A480" s="5"/>
      <c r="B480" s="4"/>
      <c r="C480" s="5"/>
      <c r="D480" s="5"/>
      <c r="E480" s="5"/>
      <c r="F480" s="5"/>
      <c r="G480" s="5"/>
      <c r="H480" s="5"/>
      <c r="I480" s="5"/>
      <c r="J480" s="3"/>
      <c r="K480" s="5"/>
      <c r="L480" s="5"/>
      <c r="M480" s="5"/>
      <c r="N480" s="5"/>
      <c r="O480" s="5"/>
      <c r="P480" s="5"/>
      <c r="Q480" s="5"/>
      <c r="R480" s="5"/>
      <c r="S480" s="4"/>
      <c r="T480" s="5"/>
      <c r="U480" s="5"/>
      <c r="V480" s="5"/>
    </row>
    <row r="481" spans="1:22" ht="15.75" x14ac:dyDescent="0.25">
      <c r="A481" s="5"/>
      <c r="B481" s="4"/>
      <c r="C481" s="5"/>
      <c r="D481" s="5"/>
      <c r="E481" s="5"/>
      <c r="F481" s="5"/>
      <c r="G481" s="5"/>
      <c r="H481" s="5"/>
      <c r="I481" s="5"/>
      <c r="J481" s="3"/>
      <c r="K481" s="5"/>
      <c r="L481" s="5"/>
      <c r="M481" s="5"/>
      <c r="N481" s="5"/>
      <c r="O481" s="5"/>
      <c r="P481" s="5"/>
      <c r="Q481" s="5"/>
      <c r="R481" s="5"/>
      <c r="S481" s="4"/>
      <c r="T481" s="5"/>
      <c r="U481" s="5"/>
      <c r="V481" s="5"/>
    </row>
    <row r="482" spans="1:22" ht="15.75" x14ac:dyDescent="0.25">
      <c r="A482" s="5"/>
      <c r="B482" s="4"/>
      <c r="C482" s="5"/>
      <c r="D482" s="5"/>
      <c r="E482" s="5"/>
      <c r="F482" s="5"/>
      <c r="G482" s="5"/>
      <c r="H482" s="5"/>
      <c r="I482" s="5"/>
      <c r="J482" s="3"/>
      <c r="K482" s="5"/>
      <c r="L482" s="5"/>
      <c r="M482" s="5"/>
      <c r="N482" s="5"/>
      <c r="O482" s="5"/>
      <c r="P482" s="5"/>
      <c r="Q482" s="5"/>
      <c r="R482" s="5"/>
      <c r="S482" s="4"/>
      <c r="T482" s="5"/>
      <c r="U482" s="5"/>
      <c r="V482" s="5"/>
    </row>
    <row r="483" spans="1:22" ht="15.75" x14ac:dyDescent="0.25">
      <c r="A483" s="5"/>
      <c r="B483" s="4"/>
      <c r="C483" s="5"/>
      <c r="D483" s="5"/>
      <c r="E483" s="5"/>
      <c r="F483" s="5"/>
      <c r="G483" s="5"/>
      <c r="H483" s="5"/>
      <c r="I483" s="5"/>
      <c r="J483" s="3"/>
      <c r="K483" s="5"/>
      <c r="L483" s="5"/>
      <c r="M483" s="5"/>
      <c r="N483" s="5"/>
      <c r="O483" s="5"/>
      <c r="P483" s="5"/>
      <c r="Q483" s="5"/>
      <c r="R483" s="5"/>
      <c r="S483" s="4"/>
      <c r="T483" s="5"/>
      <c r="U483" s="5"/>
      <c r="V483" s="5"/>
    </row>
    <row r="484" spans="1:22" ht="15.75" x14ac:dyDescent="0.25">
      <c r="A484" s="5"/>
      <c r="B484" s="4"/>
      <c r="C484" s="5"/>
      <c r="D484" s="5"/>
      <c r="E484" s="5"/>
      <c r="F484" s="5"/>
      <c r="G484" s="5"/>
      <c r="H484" s="5"/>
      <c r="I484" s="5"/>
      <c r="J484" s="3"/>
      <c r="K484" s="5"/>
      <c r="L484" s="5"/>
      <c r="M484" s="5"/>
      <c r="N484" s="5"/>
      <c r="O484" s="5"/>
      <c r="P484" s="5"/>
      <c r="Q484" s="5"/>
      <c r="R484" s="5"/>
      <c r="S484" s="4"/>
      <c r="T484" s="5"/>
      <c r="U484" s="5"/>
      <c r="V484" s="5"/>
    </row>
    <row r="485" spans="1:22" ht="41.25" customHeight="1" x14ac:dyDescent="0.25">
      <c r="A485" s="123" t="s">
        <v>146</v>
      </c>
      <c r="B485" s="124"/>
      <c r="C485" s="124"/>
      <c r="D485" s="124"/>
      <c r="E485" s="124"/>
      <c r="F485" s="124"/>
      <c r="G485" s="124"/>
      <c r="H485" s="124"/>
      <c r="I485" s="125"/>
      <c r="J485" s="3"/>
      <c r="K485" s="5"/>
      <c r="L485" s="5"/>
      <c r="M485" s="5"/>
      <c r="N485" s="5"/>
      <c r="O485" s="5"/>
      <c r="P485" s="5"/>
      <c r="Q485" s="5"/>
      <c r="R485" s="5"/>
      <c r="S485" s="4"/>
      <c r="T485" s="5"/>
      <c r="U485" s="5"/>
      <c r="V485" s="5"/>
    </row>
    <row r="486" spans="1:22" ht="20.25" x14ac:dyDescent="0.3">
      <c r="A486" s="126" t="str">
        <f>+$A$6</f>
        <v>Sep 2017 vs Sep 2018 y Ene-Sep 2017 vs Ene-Sep 2018 / Sep 2017 vs Sep 2018 and Jan-Sep 2017 vs Jan-Sep 2018</v>
      </c>
      <c r="B486" s="127"/>
      <c r="C486" s="127"/>
      <c r="D486" s="127"/>
      <c r="E486" s="127"/>
      <c r="F486" s="127"/>
      <c r="G486" s="127"/>
      <c r="H486" s="127"/>
      <c r="I486" s="128"/>
      <c r="J486" s="3"/>
      <c r="K486" s="5"/>
      <c r="L486" s="5"/>
      <c r="M486" s="5"/>
      <c r="N486" s="5"/>
      <c r="O486" s="5"/>
      <c r="P486" s="5"/>
      <c r="Q486" s="5"/>
      <c r="R486" s="5"/>
      <c r="S486" s="4"/>
      <c r="T486" s="5"/>
      <c r="U486" s="5"/>
      <c r="V486" s="5"/>
    </row>
    <row r="487" spans="1:22" ht="20.25" x14ac:dyDescent="0.3">
      <c r="A487" s="129" t="s">
        <v>161</v>
      </c>
      <c r="B487" s="130"/>
      <c r="C487" s="130"/>
      <c r="D487" s="130"/>
      <c r="E487" s="130"/>
      <c r="F487" s="130"/>
      <c r="G487" s="130"/>
      <c r="H487" s="130"/>
      <c r="I487" s="131"/>
      <c r="J487" s="3"/>
      <c r="K487" s="5"/>
      <c r="L487" s="5"/>
      <c r="M487" s="5"/>
      <c r="N487" s="5"/>
      <c r="O487" s="5"/>
      <c r="P487" s="5"/>
      <c r="Q487" s="5"/>
      <c r="R487" s="5"/>
      <c r="S487" s="4"/>
      <c r="T487" s="5"/>
      <c r="U487" s="5"/>
      <c r="V487" s="5"/>
    </row>
    <row r="488" spans="1:22" ht="19.5" customHeight="1" x14ac:dyDescent="0.3">
      <c r="A488" s="61"/>
      <c r="B488" s="85">
        <v>2017</v>
      </c>
      <c r="C488" s="85">
        <v>2018</v>
      </c>
      <c r="D488" s="62"/>
      <c r="E488" s="62"/>
      <c r="F488" s="85">
        <v>2017</v>
      </c>
      <c r="G488" s="85">
        <v>2018</v>
      </c>
      <c r="H488" s="62"/>
      <c r="I488" s="63"/>
      <c r="J488" s="3"/>
      <c r="K488" s="5"/>
      <c r="L488" s="5"/>
      <c r="M488" s="5"/>
      <c r="N488" s="5"/>
      <c r="O488" s="5"/>
      <c r="P488" s="5"/>
      <c r="Q488" s="5"/>
      <c r="R488" s="5"/>
      <c r="S488" s="4"/>
      <c r="T488" s="5"/>
      <c r="U488" s="5"/>
      <c r="V488" s="5"/>
    </row>
    <row r="489" spans="1:22" ht="36" x14ac:dyDescent="0.25">
      <c r="A489" s="69" t="s">
        <v>147</v>
      </c>
      <c r="B489" s="120" t="str">
        <f>$B$238</f>
        <v>sep-17 /
sep-17</v>
      </c>
      <c r="C489" s="120" t="str">
        <f>$C$238</f>
        <v>sep-18 /
sep-18</v>
      </c>
      <c r="D489" s="69" t="s">
        <v>72</v>
      </c>
      <c r="E489" s="69" t="s">
        <v>73</v>
      </c>
      <c r="F489" s="70" t="str">
        <f>$F$9</f>
        <v>Ene-Sep 17 / Jan-Sep 17</v>
      </c>
      <c r="G489" s="70" t="str">
        <f>$G$9</f>
        <v>Ene-Sep 18 / Jan-Sep 18</v>
      </c>
      <c r="H489" s="69" t="s">
        <v>72</v>
      </c>
      <c r="I489" s="69" t="s">
        <v>73</v>
      </c>
      <c r="J489" s="3"/>
      <c r="K489" s="5"/>
      <c r="L489" s="5"/>
      <c r="M489" s="5"/>
      <c r="N489" s="5"/>
      <c r="O489" s="5"/>
      <c r="P489" s="5"/>
      <c r="Q489" s="5"/>
      <c r="R489" s="5"/>
      <c r="S489" s="4"/>
      <c r="T489" s="5"/>
      <c r="U489" s="5"/>
      <c r="V489" s="5"/>
    </row>
    <row r="490" spans="1:22" ht="20.25" x14ac:dyDescent="0.25">
      <c r="A490" s="116" t="s">
        <v>168</v>
      </c>
      <c r="B490" s="113">
        <v>37596.01</v>
      </c>
      <c r="C490" s="108">
        <v>38560.639999999999</v>
      </c>
      <c r="D490" s="96">
        <f t="shared" ref="D490" si="35">C490-B490</f>
        <v>964.62999999999738</v>
      </c>
      <c r="E490" s="89">
        <f t="shared" ref="E490" si="36">C490/B490-1</f>
        <v>2.5657775918242365E-2</v>
      </c>
      <c r="F490" s="113">
        <v>317204.28000000003</v>
      </c>
      <c r="G490" s="108">
        <v>352927.76</v>
      </c>
      <c r="H490" s="96">
        <f t="shared" ref="H490:H549" si="37">G490-F490</f>
        <v>35723.479999999981</v>
      </c>
      <c r="I490" s="89">
        <f t="shared" ref="I490:I518" si="38">G490/F490-1</f>
        <v>0.11261979188931481</v>
      </c>
      <c r="J490" s="3"/>
      <c r="K490" s="5"/>
      <c r="L490" s="5"/>
      <c r="M490" s="5"/>
      <c r="N490" s="5"/>
      <c r="O490" s="5"/>
      <c r="P490" s="5"/>
      <c r="Q490" s="5"/>
      <c r="R490" s="5"/>
      <c r="S490" s="4"/>
      <c r="T490" s="5"/>
      <c r="U490" s="5"/>
      <c r="V490" s="5"/>
    </row>
    <row r="491" spans="1:22" ht="20.25" x14ac:dyDescent="0.25">
      <c r="A491" s="12" t="s">
        <v>74</v>
      </c>
      <c r="B491" s="113">
        <v>9656.9779999999992</v>
      </c>
      <c r="C491" s="108">
        <v>9473.9680000000008</v>
      </c>
      <c r="D491" s="96">
        <f t="shared" ref="D491:D550" si="39">C491-B491</f>
        <v>-183.0099999999984</v>
      </c>
      <c r="E491" s="89">
        <f t="shared" ref="E491:E550" si="40">C491/B491-1</f>
        <v>-1.8951063158681558E-2</v>
      </c>
      <c r="F491" s="113">
        <v>88541.69200000001</v>
      </c>
      <c r="G491" s="108">
        <v>88867.467999999993</v>
      </c>
      <c r="H491" s="96">
        <f t="shared" si="37"/>
        <v>325.77599999998347</v>
      </c>
      <c r="I491" s="89">
        <f t="shared" si="38"/>
        <v>3.6793514178605768E-3</v>
      </c>
      <c r="J491" s="3"/>
      <c r="K491" s="5"/>
      <c r="L491" s="5"/>
      <c r="M491" s="5"/>
      <c r="N491" s="5"/>
      <c r="O491" s="5"/>
      <c r="P491" s="5"/>
      <c r="Q491" s="5"/>
      <c r="R491" s="5"/>
      <c r="S491" s="4"/>
      <c r="T491" s="5"/>
      <c r="U491" s="5"/>
      <c r="V491" s="5"/>
    </row>
    <row r="492" spans="1:22" ht="20.25" x14ac:dyDescent="0.25">
      <c r="A492" s="12" t="s">
        <v>75</v>
      </c>
      <c r="B492" s="113">
        <v>2979.5910000000003</v>
      </c>
      <c r="C492" s="108">
        <v>3357.2430000000004</v>
      </c>
      <c r="D492" s="96">
        <f t="shared" si="39"/>
        <v>377.65200000000004</v>
      </c>
      <c r="E492" s="89">
        <f t="shared" si="40"/>
        <v>0.1267462547712086</v>
      </c>
      <c r="F492" s="113">
        <v>25172.603000000003</v>
      </c>
      <c r="G492" s="108">
        <v>27844.084000000003</v>
      </c>
      <c r="H492" s="96">
        <f t="shared" si="37"/>
        <v>2671.4809999999998</v>
      </c>
      <c r="I492" s="89">
        <f t="shared" si="38"/>
        <v>0.1061265297037417</v>
      </c>
      <c r="J492" s="3"/>
      <c r="K492" s="5"/>
      <c r="L492" s="5"/>
      <c r="M492" s="5"/>
      <c r="N492" s="5"/>
      <c r="O492" s="5"/>
      <c r="P492" s="5"/>
      <c r="Q492" s="5"/>
      <c r="R492" s="5"/>
      <c r="S492" s="4"/>
      <c r="T492" s="5"/>
      <c r="U492" s="5"/>
      <c r="V492" s="5"/>
    </row>
    <row r="493" spans="1:22" ht="20.25" x14ac:dyDescent="0.25">
      <c r="A493" s="12" t="s">
        <v>99</v>
      </c>
      <c r="B493" s="113">
        <v>1410.1969999999999</v>
      </c>
      <c r="C493" s="108">
        <v>3035.808</v>
      </c>
      <c r="D493" s="96">
        <f t="shared" si="39"/>
        <v>1625.6110000000001</v>
      </c>
      <c r="E493" s="89">
        <f t="shared" si="40"/>
        <v>1.1527545442232543</v>
      </c>
      <c r="F493" s="113">
        <v>12306.934999999999</v>
      </c>
      <c r="G493" s="108">
        <v>21326.927000000003</v>
      </c>
      <c r="H493" s="96">
        <f t="shared" si="37"/>
        <v>9019.9920000000038</v>
      </c>
      <c r="I493" s="89">
        <f t="shared" si="38"/>
        <v>0.73291944744975113</v>
      </c>
      <c r="J493" s="3"/>
      <c r="K493" s="5"/>
      <c r="L493" s="5"/>
      <c r="M493" s="5"/>
      <c r="N493" s="5"/>
      <c r="O493" s="5"/>
      <c r="P493" s="5"/>
      <c r="Q493" s="5"/>
      <c r="R493" s="5"/>
      <c r="S493" s="4"/>
      <c r="T493" s="5"/>
      <c r="U493" s="5"/>
      <c r="V493" s="5"/>
    </row>
    <row r="494" spans="1:22" ht="20.25" x14ac:dyDescent="0.25">
      <c r="A494" s="12" t="s">
        <v>95</v>
      </c>
      <c r="B494" s="113">
        <v>1981.7429999999999</v>
      </c>
      <c r="C494" s="108">
        <v>1990.5809999999999</v>
      </c>
      <c r="D494" s="96">
        <f t="shared" si="39"/>
        <v>8.8379999999999654</v>
      </c>
      <c r="E494" s="89">
        <f t="shared" si="40"/>
        <v>4.4597104669978904E-3</v>
      </c>
      <c r="F494" s="113">
        <v>18441.107999999997</v>
      </c>
      <c r="G494" s="108">
        <v>18941.697</v>
      </c>
      <c r="H494" s="96">
        <f t="shared" si="37"/>
        <v>500.58900000000358</v>
      </c>
      <c r="I494" s="89">
        <f t="shared" si="38"/>
        <v>2.7145277821701619E-2</v>
      </c>
      <c r="J494" s="3"/>
      <c r="K494" s="5"/>
      <c r="L494" s="5"/>
      <c r="M494" s="5"/>
      <c r="N494" s="5"/>
      <c r="O494" s="5"/>
      <c r="P494" s="5"/>
      <c r="Q494" s="5"/>
      <c r="R494" s="5"/>
      <c r="S494" s="4"/>
      <c r="T494" s="5"/>
      <c r="U494" s="5"/>
      <c r="V494" s="5"/>
    </row>
    <row r="495" spans="1:22" ht="20.25" x14ac:dyDescent="0.25">
      <c r="A495" s="12" t="s">
        <v>138</v>
      </c>
      <c r="B495" s="113">
        <v>2350.498</v>
      </c>
      <c r="C495" s="113">
        <v>2716.3829999999998</v>
      </c>
      <c r="D495" s="96">
        <f t="shared" si="39"/>
        <v>365.88499999999976</v>
      </c>
      <c r="E495" s="89">
        <f t="shared" si="40"/>
        <v>0.15566275742417135</v>
      </c>
      <c r="F495" s="113">
        <v>25243.579000000005</v>
      </c>
      <c r="G495" s="113">
        <v>26105.780000000002</v>
      </c>
      <c r="H495" s="96">
        <f t="shared" si="37"/>
        <v>862.20099999999729</v>
      </c>
      <c r="I495" s="89">
        <f t="shared" si="38"/>
        <v>3.4155259838551277E-2</v>
      </c>
      <c r="J495" s="3"/>
      <c r="K495" s="5"/>
      <c r="L495" s="5"/>
      <c r="M495" s="5"/>
      <c r="N495" s="5"/>
      <c r="O495" s="5"/>
      <c r="P495" s="5"/>
      <c r="Q495" s="5"/>
      <c r="R495" s="5"/>
      <c r="S495" s="4"/>
      <c r="T495" s="5"/>
      <c r="U495" s="5"/>
      <c r="V495" s="5"/>
    </row>
    <row r="496" spans="1:22" ht="20.25" hidden="1" outlineLevel="1" x14ac:dyDescent="0.25">
      <c r="A496" s="12" t="s">
        <v>76</v>
      </c>
      <c r="B496" s="113">
        <v>1525.8209999999999</v>
      </c>
      <c r="C496" s="108">
        <v>1719.6980000000001</v>
      </c>
      <c r="D496" s="96">
        <f t="shared" si="39"/>
        <v>193.87700000000018</v>
      </c>
      <c r="E496" s="89">
        <f t="shared" si="40"/>
        <v>0.12706405272964538</v>
      </c>
      <c r="F496" s="113">
        <v>14107.041999999999</v>
      </c>
      <c r="G496" s="108">
        <v>17053.545999999998</v>
      </c>
      <c r="H496" s="96">
        <f t="shared" si="37"/>
        <v>2946.503999999999</v>
      </c>
      <c r="I496" s="89">
        <f t="shared" si="38"/>
        <v>0.20886759960025625</v>
      </c>
      <c r="J496" s="3"/>
      <c r="K496" s="5"/>
      <c r="L496" s="5"/>
      <c r="M496" s="5"/>
      <c r="N496" s="5"/>
      <c r="O496" s="5"/>
      <c r="P496" s="5"/>
      <c r="Q496" s="5"/>
      <c r="R496" s="5"/>
      <c r="S496" s="4"/>
      <c r="T496" s="5"/>
      <c r="U496" s="5"/>
      <c r="V496" s="5"/>
    </row>
    <row r="497" spans="1:22" ht="20.25" hidden="1" outlineLevel="1" x14ac:dyDescent="0.25">
      <c r="A497" s="12" t="s">
        <v>78</v>
      </c>
      <c r="B497" s="113">
        <v>403.27800000000002</v>
      </c>
      <c r="C497" s="108">
        <v>336.488</v>
      </c>
      <c r="D497" s="96">
        <f t="shared" si="39"/>
        <v>-66.79000000000002</v>
      </c>
      <c r="E497" s="89">
        <f t="shared" si="40"/>
        <v>-0.16561776243683024</v>
      </c>
      <c r="F497" s="113">
        <v>5761.8110000000006</v>
      </c>
      <c r="G497" s="108">
        <v>4772.4050000000007</v>
      </c>
      <c r="H497" s="96">
        <f t="shared" si="37"/>
        <v>-989.40599999999995</v>
      </c>
      <c r="I497" s="89">
        <f t="shared" si="38"/>
        <v>-0.17171788522740505</v>
      </c>
      <c r="J497" s="3"/>
      <c r="K497" s="5"/>
      <c r="L497" s="5"/>
      <c r="M497" s="5"/>
      <c r="N497" s="5"/>
      <c r="O497" s="5"/>
      <c r="P497" s="5"/>
      <c r="Q497" s="5"/>
      <c r="R497" s="5"/>
      <c r="S497" s="4"/>
      <c r="T497" s="5"/>
      <c r="U497" s="5"/>
      <c r="V497" s="5"/>
    </row>
    <row r="498" spans="1:22" ht="20.25" hidden="1" outlineLevel="1" x14ac:dyDescent="0.25">
      <c r="A498" s="12" t="s">
        <v>84</v>
      </c>
      <c r="B498" s="113">
        <v>108.614</v>
      </c>
      <c r="C498" s="108">
        <v>107.877</v>
      </c>
      <c r="D498" s="96">
        <f t="shared" si="39"/>
        <v>-0.73700000000000898</v>
      </c>
      <c r="E498" s="89">
        <f t="shared" si="40"/>
        <v>-6.7854972655460033E-3</v>
      </c>
      <c r="F498" s="113">
        <v>1459.9620000000002</v>
      </c>
      <c r="G498" s="108">
        <v>1121.5640000000001</v>
      </c>
      <c r="H498" s="96">
        <f t="shared" si="37"/>
        <v>-338.39800000000014</v>
      </c>
      <c r="I498" s="89">
        <f t="shared" si="38"/>
        <v>-0.23178548482768735</v>
      </c>
      <c r="J498" s="3"/>
      <c r="K498" s="5"/>
      <c r="L498" s="5"/>
      <c r="M498" s="5"/>
      <c r="N498" s="5"/>
      <c r="O498" s="5"/>
      <c r="P498" s="5"/>
      <c r="Q498" s="5"/>
      <c r="R498" s="5"/>
      <c r="S498" s="4"/>
      <c r="T498" s="5"/>
      <c r="U498" s="5"/>
      <c r="V498" s="5"/>
    </row>
    <row r="499" spans="1:22" ht="20.25" hidden="1" outlineLevel="1" x14ac:dyDescent="0.25">
      <c r="A499" s="12" t="s">
        <v>77</v>
      </c>
      <c r="B499" s="113">
        <v>34.177</v>
      </c>
      <c r="C499" s="108">
        <v>250.97499999999999</v>
      </c>
      <c r="D499" s="96">
        <f t="shared" si="39"/>
        <v>216.798</v>
      </c>
      <c r="E499" s="89">
        <f t="shared" si="40"/>
        <v>6.3433888287444775</v>
      </c>
      <c r="F499" s="113">
        <v>329.81299999999999</v>
      </c>
      <c r="G499" s="108">
        <v>861.58900000000006</v>
      </c>
      <c r="H499" s="96">
        <f t="shared" si="37"/>
        <v>531.77600000000007</v>
      </c>
      <c r="I499" s="89">
        <f t="shared" si="38"/>
        <v>1.6123560926949518</v>
      </c>
      <c r="J499" s="3"/>
      <c r="K499" s="5"/>
      <c r="L499" s="5"/>
      <c r="M499" s="5"/>
      <c r="N499" s="5"/>
      <c r="O499" s="5"/>
      <c r="P499" s="5"/>
      <c r="Q499" s="5"/>
      <c r="R499" s="5"/>
      <c r="S499" s="4"/>
      <c r="T499" s="5"/>
      <c r="U499" s="5"/>
      <c r="V499" s="5"/>
    </row>
    <row r="500" spans="1:22" ht="20.25" hidden="1" outlineLevel="1" x14ac:dyDescent="0.25">
      <c r="A500" s="12" t="s">
        <v>80</v>
      </c>
      <c r="B500" s="113">
        <v>111.52200000000001</v>
      </c>
      <c r="C500" s="108">
        <v>93.908000000000001</v>
      </c>
      <c r="D500" s="96">
        <f t="shared" si="39"/>
        <v>-17.614000000000004</v>
      </c>
      <c r="E500" s="89">
        <f t="shared" si="40"/>
        <v>-0.15794193074012308</v>
      </c>
      <c r="F500" s="113">
        <v>868.6070000000002</v>
      </c>
      <c r="G500" s="108">
        <v>838.89599999999996</v>
      </c>
      <c r="H500" s="96">
        <f t="shared" si="37"/>
        <v>-29.71100000000024</v>
      </c>
      <c r="I500" s="89">
        <f t="shared" si="38"/>
        <v>-3.4205342577253273E-2</v>
      </c>
      <c r="J500" s="3"/>
      <c r="K500" s="5"/>
      <c r="L500" s="5"/>
      <c r="M500" s="5"/>
      <c r="N500" s="5"/>
      <c r="O500" s="5"/>
      <c r="P500" s="5"/>
      <c r="Q500" s="5"/>
      <c r="R500" s="5"/>
      <c r="S500" s="4"/>
      <c r="T500" s="5"/>
      <c r="U500" s="5"/>
      <c r="V500" s="5"/>
    </row>
    <row r="501" spans="1:22" ht="20.25" hidden="1" outlineLevel="1" x14ac:dyDescent="0.25">
      <c r="A501" s="12" t="s">
        <v>102</v>
      </c>
      <c r="B501" s="113">
        <v>35.966000000000001</v>
      </c>
      <c r="C501" s="108">
        <v>58.352000000000004</v>
      </c>
      <c r="D501" s="96">
        <f t="shared" si="39"/>
        <v>22.386000000000003</v>
      </c>
      <c r="E501" s="89">
        <f t="shared" si="40"/>
        <v>0.62242117555469068</v>
      </c>
      <c r="F501" s="113">
        <v>918.84799999999996</v>
      </c>
      <c r="G501" s="108">
        <v>429.226</v>
      </c>
      <c r="H501" s="96">
        <f t="shared" si="37"/>
        <v>-489.62199999999996</v>
      </c>
      <c r="I501" s="89">
        <f t="shared" si="38"/>
        <v>-0.53286506582155047</v>
      </c>
      <c r="J501" s="3"/>
      <c r="K501" s="5"/>
      <c r="L501" s="5"/>
      <c r="M501" s="5"/>
      <c r="N501" s="5"/>
      <c r="O501" s="5"/>
      <c r="P501" s="5"/>
      <c r="Q501" s="5"/>
      <c r="R501" s="5"/>
      <c r="S501" s="4"/>
      <c r="T501" s="5"/>
      <c r="U501" s="5"/>
      <c r="V501" s="5"/>
    </row>
    <row r="502" spans="1:22" ht="20.25" hidden="1" outlineLevel="1" x14ac:dyDescent="0.25">
      <c r="A502" s="12" t="s">
        <v>81</v>
      </c>
      <c r="B502" s="113">
        <v>15.534000000000001</v>
      </c>
      <c r="C502" s="108">
        <v>33.328000000000003</v>
      </c>
      <c r="D502" s="96">
        <f t="shared" si="39"/>
        <v>17.794000000000004</v>
      </c>
      <c r="E502" s="89">
        <f t="shared" si="40"/>
        <v>1.1454873181408525</v>
      </c>
      <c r="F502" s="113">
        <v>477.85399999999998</v>
      </c>
      <c r="G502" s="108">
        <v>342.34699999999998</v>
      </c>
      <c r="H502" s="96">
        <f t="shared" si="37"/>
        <v>-135.50700000000001</v>
      </c>
      <c r="I502" s="89">
        <f t="shared" si="38"/>
        <v>-0.28357406237051486</v>
      </c>
      <c r="J502" s="3"/>
      <c r="K502" s="5"/>
      <c r="L502" s="5"/>
      <c r="M502" s="5"/>
      <c r="N502" s="5"/>
      <c r="O502" s="5"/>
      <c r="P502" s="5"/>
      <c r="Q502" s="5"/>
      <c r="R502" s="5"/>
      <c r="S502" s="4"/>
      <c r="T502" s="5"/>
      <c r="U502" s="5"/>
      <c r="V502" s="5"/>
    </row>
    <row r="503" spans="1:22" ht="20.25" hidden="1" outlineLevel="1" x14ac:dyDescent="0.25">
      <c r="A503" s="12" t="s">
        <v>82</v>
      </c>
      <c r="B503" s="113">
        <v>7.3620000000000001</v>
      </c>
      <c r="C503" s="108">
        <v>13.673</v>
      </c>
      <c r="D503" s="96">
        <f t="shared" si="39"/>
        <v>6.3109999999999999</v>
      </c>
      <c r="E503" s="89">
        <f t="shared" si="40"/>
        <v>0.85723988046726429</v>
      </c>
      <c r="F503" s="113">
        <v>144.17699999999999</v>
      </c>
      <c r="G503" s="108">
        <v>285.56599999999997</v>
      </c>
      <c r="H503" s="96">
        <f t="shared" si="37"/>
        <v>141.38899999999998</v>
      </c>
      <c r="I503" s="89">
        <f t="shared" si="38"/>
        <v>0.98066265770545913</v>
      </c>
      <c r="J503" s="3"/>
      <c r="K503" s="5"/>
      <c r="L503" s="5"/>
      <c r="M503" s="5"/>
      <c r="N503" s="5"/>
      <c r="O503" s="5"/>
      <c r="P503" s="5"/>
      <c r="Q503" s="5"/>
      <c r="R503" s="5"/>
      <c r="S503" s="4"/>
      <c r="T503" s="5"/>
      <c r="U503" s="5"/>
      <c r="V503" s="5"/>
    </row>
    <row r="504" spans="1:22" ht="20.25" hidden="1" outlineLevel="1" x14ac:dyDescent="0.25">
      <c r="A504" s="12" t="s">
        <v>101</v>
      </c>
      <c r="B504" s="113">
        <v>68.573999999999998</v>
      </c>
      <c r="C504" s="108">
        <v>85.9</v>
      </c>
      <c r="D504" s="96">
        <f t="shared" si="39"/>
        <v>17.326000000000008</v>
      </c>
      <c r="E504" s="89">
        <f t="shared" si="40"/>
        <v>0.25266135853238847</v>
      </c>
      <c r="F504" s="113">
        <v>265.18299999999999</v>
      </c>
      <c r="G504" s="108">
        <v>218.71100000000001</v>
      </c>
      <c r="H504" s="96">
        <f t="shared" si="37"/>
        <v>-46.47199999999998</v>
      </c>
      <c r="I504" s="89">
        <f t="shared" si="38"/>
        <v>-0.17524501947711568</v>
      </c>
      <c r="J504" s="3"/>
      <c r="K504" s="5" t="str">
        <f>A504</f>
        <v>Puebla</v>
      </c>
      <c r="L504" s="71">
        <f>B504</f>
        <v>68.573999999999998</v>
      </c>
      <c r="M504" s="71">
        <f>C504</f>
        <v>85.9</v>
      </c>
      <c r="N504" s="5"/>
      <c r="O504" s="5"/>
      <c r="P504" s="5"/>
      <c r="Q504" s="5"/>
      <c r="R504" s="5"/>
      <c r="S504" s="4"/>
      <c r="T504" s="5"/>
      <c r="U504" s="5"/>
      <c r="V504" s="5"/>
    </row>
    <row r="505" spans="1:22" ht="20.25" hidden="1" outlineLevel="1" x14ac:dyDescent="0.25">
      <c r="A505" s="12" t="s">
        <v>87</v>
      </c>
      <c r="B505" s="113">
        <v>2.1080000000000001</v>
      </c>
      <c r="C505" s="108">
        <v>5.16</v>
      </c>
      <c r="D505" s="96">
        <f t="shared" si="39"/>
        <v>3.052</v>
      </c>
      <c r="E505" s="89">
        <f t="shared" si="40"/>
        <v>1.4478178368121442</v>
      </c>
      <c r="F505" s="113">
        <v>19.666</v>
      </c>
      <c r="G505" s="108">
        <v>122.56199999999998</v>
      </c>
      <c r="H505" s="96">
        <f t="shared" si="37"/>
        <v>102.89599999999999</v>
      </c>
      <c r="I505" s="89">
        <f t="shared" si="38"/>
        <v>5.2321773619444718</v>
      </c>
      <c r="J505" s="3"/>
      <c r="K505" s="5" t="str">
        <f t="shared" ref="K505:M507" si="41">A506</f>
        <v>Mazatlan</v>
      </c>
      <c r="L505" s="71">
        <f t="shared" si="41"/>
        <v>1.7490000000000001</v>
      </c>
      <c r="M505" s="71">
        <f t="shared" si="41"/>
        <v>2.7989999999999999</v>
      </c>
      <c r="N505" s="5"/>
      <c r="O505" s="5"/>
      <c r="P505" s="5"/>
      <c r="Q505" s="5"/>
      <c r="R505" s="5"/>
      <c r="S505" s="4"/>
      <c r="T505" s="5"/>
      <c r="U505" s="5"/>
      <c r="V505" s="5"/>
    </row>
    <row r="506" spans="1:22" ht="20.25" hidden="1" outlineLevel="1" x14ac:dyDescent="0.25">
      <c r="A506" s="12" t="s">
        <v>90</v>
      </c>
      <c r="B506" s="113">
        <v>1.7490000000000001</v>
      </c>
      <c r="C506" s="108">
        <v>2.7989999999999999</v>
      </c>
      <c r="D506" s="96">
        <f t="shared" si="39"/>
        <v>1.0499999999999998</v>
      </c>
      <c r="E506" s="89">
        <f t="shared" si="40"/>
        <v>0.60034305317324166</v>
      </c>
      <c r="F506" s="113">
        <v>23.78</v>
      </c>
      <c r="G506" s="108">
        <v>14.142999999999999</v>
      </c>
      <c r="H506" s="96">
        <f t="shared" si="37"/>
        <v>-9.6370000000000022</v>
      </c>
      <c r="I506" s="89">
        <f t="shared" si="38"/>
        <v>-0.40525651808242225</v>
      </c>
      <c r="J506" s="3"/>
      <c r="K506" s="5" t="str">
        <f t="shared" si="41"/>
        <v>Zihuatanejo</v>
      </c>
      <c r="L506" s="71">
        <f t="shared" si="41"/>
        <v>0</v>
      </c>
      <c r="M506" s="71">
        <f t="shared" si="41"/>
        <v>0</v>
      </c>
      <c r="N506" s="5"/>
      <c r="O506" s="5"/>
      <c r="P506" s="5"/>
      <c r="Q506" s="5"/>
      <c r="R506" s="5"/>
      <c r="S506" s="4"/>
      <c r="T506" s="5"/>
      <c r="U506" s="5"/>
      <c r="V506" s="5"/>
    </row>
    <row r="507" spans="1:22" ht="20.25" hidden="1" outlineLevel="1" x14ac:dyDescent="0.25">
      <c r="A507" s="12" t="s">
        <v>103</v>
      </c>
      <c r="B507" s="113">
        <v>0</v>
      </c>
      <c r="C507" s="108">
        <v>0</v>
      </c>
      <c r="D507" s="96">
        <f t="shared" si="39"/>
        <v>0</v>
      </c>
      <c r="E507" s="89"/>
      <c r="F507" s="113">
        <v>21.550999999999998</v>
      </c>
      <c r="G507" s="108">
        <v>10.443000000000001</v>
      </c>
      <c r="H507" s="96">
        <f t="shared" si="37"/>
        <v>-11.107999999999997</v>
      </c>
      <c r="I507" s="89">
        <f t="shared" si="38"/>
        <v>-0.51542851839821813</v>
      </c>
      <c r="J507" s="3"/>
      <c r="K507" s="5" t="str">
        <f t="shared" si="41"/>
        <v>Aguascalientes</v>
      </c>
      <c r="L507" s="71">
        <f t="shared" si="41"/>
        <v>1E-3</v>
      </c>
      <c r="M507" s="71">
        <f t="shared" si="41"/>
        <v>0.95799999999999996</v>
      </c>
      <c r="N507" s="5"/>
      <c r="O507" s="5"/>
      <c r="P507" s="5"/>
      <c r="Q507" s="5"/>
      <c r="R507" s="5"/>
      <c r="S507" s="4"/>
      <c r="T507" s="5"/>
      <c r="U507" s="5"/>
      <c r="V507" s="5"/>
    </row>
    <row r="508" spans="1:22" ht="20.25" hidden="1" customHeight="1" outlineLevel="1" x14ac:dyDescent="0.25">
      <c r="A508" s="12" t="s">
        <v>96</v>
      </c>
      <c r="B508" s="113">
        <v>1E-3</v>
      </c>
      <c r="C508" s="108">
        <v>0.95799999999999996</v>
      </c>
      <c r="D508" s="96">
        <f t="shared" si="39"/>
        <v>0.95699999999999996</v>
      </c>
      <c r="E508" s="89"/>
      <c r="F508" s="113">
        <v>43.324000000000005</v>
      </c>
      <c r="G508" s="108">
        <v>7.1950000000000003</v>
      </c>
      <c r="H508" s="96">
        <f t="shared" si="37"/>
        <v>-36.129000000000005</v>
      </c>
      <c r="I508" s="89">
        <f t="shared" si="38"/>
        <v>-0.83392576862708889</v>
      </c>
      <c r="J508" s="3"/>
      <c r="K508" s="5" t="str">
        <f>A520</f>
        <v>Tapachula</v>
      </c>
      <c r="L508" s="71">
        <f>B520</f>
        <v>0</v>
      </c>
      <c r="M508" s="71">
        <f>C520</f>
        <v>0</v>
      </c>
      <c r="N508" s="5"/>
      <c r="O508" s="5"/>
      <c r="P508" s="5"/>
      <c r="Q508" s="5"/>
      <c r="R508" s="5"/>
      <c r="S508" s="4"/>
      <c r="T508" s="5"/>
      <c r="U508" s="5"/>
      <c r="V508" s="5"/>
    </row>
    <row r="509" spans="1:22" ht="20.25" hidden="1" customHeight="1" outlineLevel="1" x14ac:dyDescent="0.25">
      <c r="A509" s="12" t="s">
        <v>112</v>
      </c>
      <c r="B509" s="113">
        <v>0</v>
      </c>
      <c r="C509" s="108">
        <v>6.0880000000000001</v>
      </c>
      <c r="D509" s="96">
        <f t="shared" si="39"/>
        <v>6.0880000000000001</v>
      </c>
      <c r="E509" s="89"/>
      <c r="F509" s="113">
        <v>0.65</v>
      </c>
      <c r="G509" s="108">
        <v>6.9379999999999997</v>
      </c>
      <c r="H509" s="96">
        <f t="shared" si="37"/>
        <v>6.2879999999999994</v>
      </c>
      <c r="I509" s="89">
        <f t="shared" si="38"/>
        <v>9.6738461538461529</v>
      </c>
      <c r="J509" s="3"/>
      <c r="N509" s="5"/>
      <c r="O509" s="5"/>
      <c r="P509" s="5"/>
      <c r="Q509" s="5"/>
      <c r="R509" s="5"/>
      <c r="S509" s="4"/>
      <c r="T509" s="5"/>
      <c r="U509" s="5"/>
      <c r="V509" s="5"/>
    </row>
    <row r="510" spans="1:22" ht="20.25" hidden="1" customHeight="1" outlineLevel="1" x14ac:dyDescent="0.25">
      <c r="A510" s="12" t="s">
        <v>115</v>
      </c>
      <c r="B510" s="113">
        <v>0</v>
      </c>
      <c r="C510" s="108">
        <v>1.1639999999999999</v>
      </c>
      <c r="D510" s="96">
        <f t="shared" si="39"/>
        <v>1.1639999999999999</v>
      </c>
      <c r="E510" s="89"/>
      <c r="F510" s="113">
        <v>0</v>
      </c>
      <c r="G510" s="108">
        <v>5.9089999999999998</v>
      </c>
      <c r="H510" s="96">
        <f t="shared" si="37"/>
        <v>5.9089999999999998</v>
      </c>
      <c r="I510" s="89"/>
      <c r="J510" s="3"/>
      <c r="K510" s="5"/>
      <c r="L510" s="5"/>
      <c r="M510" s="5"/>
      <c r="N510" s="5"/>
      <c r="O510" s="5"/>
      <c r="P510" s="5"/>
      <c r="Q510" s="5"/>
      <c r="R510" s="5"/>
      <c r="S510" s="4"/>
      <c r="T510" s="5"/>
      <c r="U510" s="5"/>
      <c r="V510" s="5"/>
    </row>
    <row r="511" spans="1:22" ht="20.25" hidden="1" customHeight="1" outlineLevel="1" x14ac:dyDescent="0.25">
      <c r="A511" s="12" t="s">
        <v>106</v>
      </c>
      <c r="B511" s="113">
        <v>0</v>
      </c>
      <c r="C511" s="108">
        <v>0</v>
      </c>
      <c r="D511" s="96">
        <f t="shared" si="39"/>
        <v>0</v>
      </c>
      <c r="E511" s="89"/>
      <c r="F511" s="113">
        <v>1.264</v>
      </c>
      <c r="G511" s="108">
        <v>3.5759999999999996</v>
      </c>
      <c r="H511" s="96">
        <f t="shared" si="37"/>
        <v>2.3119999999999994</v>
      </c>
      <c r="I511" s="89">
        <f t="shared" si="38"/>
        <v>1.8291139240506324</v>
      </c>
      <c r="J511" s="3"/>
      <c r="K511" s="5"/>
      <c r="L511" s="5"/>
      <c r="M511" s="5"/>
      <c r="N511" s="5"/>
      <c r="O511" s="5"/>
      <c r="P511" s="5"/>
      <c r="Q511" s="5"/>
      <c r="R511" s="5"/>
      <c r="S511" s="4"/>
      <c r="T511" s="5"/>
      <c r="U511" s="5"/>
      <c r="V511" s="5"/>
    </row>
    <row r="512" spans="1:22" ht="20.25" hidden="1" customHeight="1" outlineLevel="1" x14ac:dyDescent="0.25">
      <c r="A512" s="12" t="s">
        <v>120</v>
      </c>
      <c r="B512" s="113">
        <v>0</v>
      </c>
      <c r="C512" s="108">
        <v>1.4999999999999999E-2</v>
      </c>
      <c r="D512" s="96">
        <f t="shared" si="39"/>
        <v>1.4999999999999999E-2</v>
      </c>
      <c r="E512" s="89"/>
      <c r="F512" s="113">
        <v>8.322000000000001</v>
      </c>
      <c r="G512" s="108">
        <v>3.3249999999999997</v>
      </c>
      <c r="H512" s="96">
        <f t="shared" si="37"/>
        <v>-4.9970000000000017</v>
      </c>
      <c r="I512" s="89">
        <f t="shared" si="38"/>
        <v>-0.60045662100456632</v>
      </c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5"/>
      <c r="U512" s="5"/>
      <c r="V512" s="5"/>
    </row>
    <row r="513" spans="1:22" ht="20.25" hidden="1" customHeight="1" outlineLevel="1" x14ac:dyDescent="0.25">
      <c r="A513" s="12" t="s">
        <v>97</v>
      </c>
      <c r="B513" s="113">
        <v>0</v>
      </c>
      <c r="C513" s="108">
        <v>0</v>
      </c>
      <c r="D513" s="96">
        <f t="shared" si="39"/>
        <v>0</v>
      </c>
      <c r="E513" s="89"/>
      <c r="F513" s="113">
        <v>0.11499999999999999</v>
      </c>
      <c r="G513" s="108">
        <v>2.7910000000000004</v>
      </c>
      <c r="H513" s="96">
        <f t="shared" si="37"/>
        <v>2.6760000000000002</v>
      </c>
      <c r="I513" s="89">
        <f t="shared" si="38"/>
        <v>23.26956521739131</v>
      </c>
      <c r="J513" s="3"/>
      <c r="K513" s="5"/>
      <c r="L513" s="5"/>
      <c r="M513" s="5"/>
      <c r="N513" s="5"/>
      <c r="O513" s="5"/>
      <c r="P513" s="5"/>
      <c r="Q513" s="5"/>
      <c r="R513" s="5"/>
      <c r="S513" s="4"/>
      <c r="T513" s="5"/>
      <c r="U513" s="5"/>
      <c r="V513" s="5"/>
    </row>
    <row r="514" spans="1:22" ht="20.25" hidden="1" customHeight="1" outlineLevel="1" x14ac:dyDescent="0.25">
      <c r="A514" s="12" t="s">
        <v>89</v>
      </c>
      <c r="B514" s="113">
        <v>0</v>
      </c>
      <c r="C514" s="108">
        <v>0</v>
      </c>
      <c r="D514" s="96">
        <f t="shared" si="39"/>
        <v>0</v>
      </c>
      <c r="E514" s="89"/>
      <c r="F514" s="113">
        <v>0.36099999999999999</v>
      </c>
      <c r="G514" s="108">
        <v>2.16</v>
      </c>
      <c r="H514" s="96">
        <f t="shared" si="37"/>
        <v>1.7990000000000002</v>
      </c>
      <c r="I514" s="89">
        <f t="shared" si="38"/>
        <v>4.9833795013850422</v>
      </c>
      <c r="J514" s="3"/>
      <c r="K514" s="5"/>
      <c r="L514" s="5"/>
      <c r="M514" s="5"/>
      <c r="N514" s="5"/>
      <c r="O514" s="5"/>
      <c r="P514" s="5"/>
      <c r="Q514" s="5"/>
      <c r="R514" s="5"/>
      <c r="S514" s="4"/>
      <c r="T514" s="5"/>
      <c r="U514" s="5"/>
      <c r="V514" s="5"/>
    </row>
    <row r="515" spans="1:22" ht="20.25" hidden="1" customHeight="1" outlineLevel="1" x14ac:dyDescent="0.25">
      <c r="A515" s="12" t="s">
        <v>88</v>
      </c>
      <c r="B515" s="113">
        <v>0.47</v>
      </c>
      <c r="C515" s="108">
        <v>0</v>
      </c>
      <c r="D515" s="96">
        <f t="shared" si="39"/>
        <v>-0.47</v>
      </c>
      <c r="E515" s="89"/>
      <c r="F515" s="113">
        <v>5.27</v>
      </c>
      <c r="G515" s="108">
        <v>1.77</v>
      </c>
      <c r="H515" s="96">
        <f t="shared" si="37"/>
        <v>-3.4999999999999996</v>
      </c>
      <c r="I515" s="89">
        <f t="shared" si="38"/>
        <v>-0.66413662239089177</v>
      </c>
      <c r="J515" s="3"/>
      <c r="K515" s="5"/>
      <c r="L515" s="5"/>
      <c r="M515" s="5"/>
      <c r="N515" s="5"/>
      <c r="O515" s="5"/>
      <c r="P515" s="5"/>
      <c r="Q515" s="5"/>
      <c r="R515" s="5"/>
      <c r="S515" s="4"/>
      <c r="T515" s="5"/>
      <c r="U515" s="5"/>
      <c r="V515" s="5"/>
    </row>
    <row r="516" spans="1:22" ht="20.25" hidden="1" customHeight="1" outlineLevel="1" x14ac:dyDescent="0.25">
      <c r="A516" s="12" t="s">
        <v>110</v>
      </c>
      <c r="B516" s="113">
        <v>0</v>
      </c>
      <c r="C516" s="108">
        <v>0</v>
      </c>
      <c r="D516" s="96">
        <f t="shared" si="39"/>
        <v>0</v>
      </c>
      <c r="E516" s="89"/>
      <c r="F516" s="113">
        <v>0</v>
      </c>
      <c r="G516" s="108">
        <v>0.79</v>
      </c>
      <c r="H516" s="96">
        <f t="shared" si="37"/>
        <v>0.79</v>
      </c>
      <c r="I516" s="89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5"/>
      <c r="U516" s="5"/>
      <c r="V516" s="5"/>
    </row>
    <row r="517" spans="1:22" ht="20.25" hidden="1" customHeight="1" outlineLevel="1" x14ac:dyDescent="0.25">
      <c r="A517" s="12" t="s">
        <v>98</v>
      </c>
      <c r="B517" s="113">
        <v>35</v>
      </c>
      <c r="C517" s="108">
        <v>0</v>
      </c>
      <c r="D517" s="96">
        <f t="shared" si="39"/>
        <v>-35</v>
      </c>
      <c r="E517" s="89"/>
      <c r="F517" s="113">
        <v>35.003999999999998</v>
      </c>
      <c r="G517" s="108">
        <v>0.14599999999999999</v>
      </c>
      <c r="H517" s="96">
        <f t="shared" si="37"/>
        <v>-34.857999999999997</v>
      </c>
      <c r="I517" s="89">
        <f t="shared" si="38"/>
        <v>-0.99582904810878758</v>
      </c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5"/>
      <c r="U517" s="5"/>
      <c r="V517" s="5"/>
    </row>
    <row r="518" spans="1:22" ht="20.25" hidden="1" customHeight="1" outlineLevel="1" x14ac:dyDescent="0.25">
      <c r="A518" s="12" t="s">
        <v>85</v>
      </c>
      <c r="B518" s="113">
        <v>0</v>
      </c>
      <c r="C518" s="108">
        <v>0</v>
      </c>
      <c r="D518" s="96">
        <f t="shared" si="39"/>
        <v>0</v>
      </c>
      <c r="E518" s="89"/>
      <c r="F518" s="113">
        <v>78.007999999999996</v>
      </c>
      <c r="G518" s="108">
        <v>0.14100000000000001</v>
      </c>
      <c r="H518" s="96">
        <f t="shared" si="37"/>
        <v>-77.86699999999999</v>
      </c>
      <c r="I518" s="89">
        <f t="shared" si="38"/>
        <v>-0.99819249307763303</v>
      </c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5"/>
      <c r="U518" s="5"/>
      <c r="V518" s="5"/>
    </row>
    <row r="519" spans="1:22" ht="20.25" hidden="1" customHeight="1" outlineLevel="1" x14ac:dyDescent="0.25">
      <c r="A519" s="12" t="s">
        <v>104</v>
      </c>
      <c r="B519" s="113">
        <v>0</v>
      </c>
      <c r="C519" s="108">
        <v>0</v>
      </c>
      <c r="D519" s="96">
        <f t="shared" si="39"/>
        <v>0</v>
      </c>
      <c r="E519" s="89"/>
      <c r="F519" s="113">
        <v>0</v>
      </c>
      <c r="G519" s="108">
        <v>4.1000000000000002E-2</v>
      </c>
      <c r="H519" s="96">
        <f t="shared" si="37"/>
        <v>4.1000000000000002E-2</v>
      </c>
      <c r="I519" s="89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5"/>
      <c r="U519" s="5"/>
      <c r="V519" s="5"/>
    </row>
    <row r="520" spans="1:22" ht="24.75" hidden="1" customHeight="1" outlineLevel="1" x14ac:dyDescent="0.25">
      <c r="A520" s="12" t="s">
        <v>109</v>
      </c>
      <c r="B520" s="113">
        <v>0</v>
      </c>
      <c r="C520" s="108">
        <v>0</v>
      </c>
      <c r="D520" s="96">
        <f t="shared" si="39"/>
        <v>0</v>
      </c>
      <c r="E520" s="89"/>
      <c r="F520" s="113">
        <v>69.120999999999995</v>
      </c>
      <c r="G520" s="108">
        <v>0</v>
      </c>
      <c r="H520" s="96">
        <f t="shared" si="37"/>
        <v>-69.120999999999995</v>
      </c>
      <c r="I520" s="89"/>
      <c r="J520" s="24"/>
      <c r="K520" s="26"/>
      <c r="L520" s="26"/>
      <c r="M520" s="26"/>
      <c r="N520" s="26"/>
      <c r="O520" s="26"/>
      <c r="P520" s="26"/>
      <c r="Q520" s="26"/>
      <c r="R520" s="26"/>
      <c r="S520" s="26"/>
      <c r="T520" s="25"/>
      <c r="U520" s="25"/>
      <c r="V520" s="25"/>
    </row>
    <row r="521" spans="1:22" ht="20.25" hidden="1" customHeight="1" outlineLevel="1" x14ac:dyDescent="0.25">
      <c r="A521" s="12" t="s">
        <v>122</v>
      </c>
      <c r="B521" s="113">
        <v>0</v>
      </c>
      <c r="C521" s="108">
        <v>0</v>
      </c>
      <c r="D521" s="96">
        <f t="shared" si="39"/>
        <v>0</v>
      </c>
      <c r="E521" s="89"/>
      <c r="F521" s="113">
        <v>0</v>
      </c>
      <c r="G521" s="108">
        <v>0</v>
      </c>
      <c r="H521" s="96">
        <f t="shared" si="37"/>
        <v>0</v>
      </c>
      <c r="I521" s="89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5"/>
      <c r="U521" s="5"/>
      <c r="V521" s="5"/>
    </row>
    <row r="522" spans="1:22" ht="20.25" hidden="1" customHeight="1" outlineLevel="1" x14ac:dyDescent="0.25">
      <c r="A522" s="12" t="s">
        <v>118</v>
      </c>
      <c r="B522" s="113">
        <v>0</v>
      </c>
      <c r="C522" s="108">
        <v>0</v>
      </c>
      <c r="D522" s="96">
        <f t="shared" si="39"/>
        <v>0</v>
      </c>
      <c r="E522" s="89"/>
      <c r="F522" s="113">
        <v>0</v>
      </c>
      <c r="G522" s="108">
        <v>0</v>
      </c>
      <c r="H522" s="96">
        <f t="shared" si="37"/>
        <v>0</v>
      </c>
      <c r="I522" s="89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5"/>
      <c r="U522" s="5"/>
      <c r="V522" s="5"/>
    </row>
    <row r="523" spans="1:22" ht="20.25" hidden="1" customHeight="1" outlineLevel="1" x14ac:dyDescent="0.25">
      <c r="A523" s="12" t="s">
        <v>119</v>
      </c>
      <c r="B523" s="113">
        <v>0</v>
      </c>
      <c r="C523" s="108">
        <v>0</v>
      </c>
      <c r="D523" s="96">
        <f t="shared" si="39"/>
        <v>0</v>
      </c>
      <c r="E523" s="89"/>
      <c r="F523" s="113">
        <v>0</v>
      </c>
      <c r="G523" s="108">
        <v>0</v>
      </c>
      <c r="H523" s="96">
        <f t="shared" si="37"/>
        <v>0</v>
      </c>
      <c r="I523" s="89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5"/>
      <c r="U523" s="5"/>
      <c r="V523" s="5"/>
    </row>
    <row r="524" spans="1:22" ht="20.25" hidden="1" customHeight="1" outlineLevel="1" x14ac:dyDescent="0.25">
      <c r="A524" s="12" t="s">
        <v>113</v>
      </c>
      <c r="B524" s="113">
        <v>0</v>
      </c>
      <c r="C524" s="108">
        <v>0</v>
      </c>
      <c r="D524" s="96">
        <f t="shared" si="39"/>
        <v>0</v>
      </c>
      <c r="E524" s="89"/>
      <c r="F524" s="113">
        <v>32.86</v>
      </c>
      <c r="G524" s="108">
        <v>0</v>
      </c>
      <c r="H524" s="96">
        <f t="shared" si="37"/>
        <v>-32.86</v>
      </c>
      <c r="I524" s="89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5"/>
      <c r="U524" s="5"/>
      <c r="V524" s="5"/>
    </row>
    <row r="525" spans="1:22" ht="20.25" hidden="1" customHeight="1" outlineLevel="1" x14ac:dyDescent="0.25">
      <c r="A525" s="12" t="s">
        <v>94</v>
      </c>
      <c r="B525" s="113">
        <v>0</v>
      </c>
      <c r="C525" s="108">
        <v>0</v>
      </c>
      <c r="D525" s="96">
        <f t="shared" si="39"/>
        <v>0</v>
      </c>
      <c r="E525" s="89"/>
      <c r="F525" s="113">
        <v>0</v>
      </c>
      <c r="G525" s="108">
        <v>0</v>
      </c>
      <c r="H525" s="96">
        <f t="shared" si="37"/>
        <v>0</v>
      </c>
      <c r="I525" s="89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5"/>
      <c r="U525" s="5"/>
      <c r="V525" s="5"/>
    </row>
    <row r="526" spans="1:22" ht="20.25" hidden="1" customHeight="1" outlineLevel="1" x14ac:dyDescent="0.25">
      <c r="A526" s="12" t="s">
        <v>129</v>
      </c>
      <c r="B526" s="113">
        <v>0</v>
      </c>
      <c r="C526" s="108">
        <v>0</v>
      </c>
      <c r="D526" s="96">
        <f t="shared" si="39"/>
        <v>0</v>
      </c>
      <c r="E526" s="89"/>
      <c r="F526" s="113">
        <v>0</v>
      </c>
      <c r="G526" s="108">
        <v>0</v>
      </c>
      <c r="H526" s="96">
        <f t="shared" si="37"/>
        <v>0</v>
      </c>
      <c r="I526" s="89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5"/>
      <c r="U526" s="5"/>
      <c r="V526" s="5"/>
    </row>
    <row r="527" spans="1:22" ht="20.25" hidden="1" customHeight="1" outlineLevel="1" x14ac:dyDescent="0.25">
      <c r="A527" s="12" t="s">
        <v>114</v>
      </c>
      <c r="B527" s="113">
        <v>0</v>
      </c>
      <c r="C527" s="108">
        <v>0</v>
      </c>
      <c r="D527" s="96">
        <f t="shared" si="39"/>
        <v>0</v>
      </c>
      <c r="E527" s="89"/>
      <c r="F527" s="113">
        <v>0</v>
      </c>
      <c r="G527" s="108">
        <v>0</v>
      </c>
      <c r="H527" s="96">
        <f t="shared" si="37"/>
        <v>0</v>
      </c>
      <c r="I527" s="89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5"/>
      <c r="U527" s="5"/>
      <c r="V527" s="5"/>
    </row>
    <row r="528" spans="1:22" ht="20.25" hidden="1" customHeight="1" outlineLevel="1" x14ac:dyDescent="0.25">
      <c r="A528" s="12" t="s">
        <v>107</v>
      </c>
      <c r="B528" s="113">
        <v>0</v>
      </c>
      <c r="C528" s="108">
        <v>0</v>
      </c>
      <c r="D528" s="96">
        <f t="shared" si="39"/>
        <v>0</v>
      </c>
      <c r="E528" s="89"/>
      <c r="F528" s="113">
        <v>0</v>
      </c>
      <c r="G528" s="108">
        <v>0</v>
      </c>
      <c r="H528" s="96">
        <f t="shared" si="37"/>
        <v>0</v>
      </c>
      <c r="I528" s="89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5"/>
      <c r="U528" s="5"/>
      <c r="V528" s="5"/>
    </row>
    <row r="529" spans="1:22" ht="20.25" hidden="1" customHeight="1" outlineLevel="1" x14ac:dyDescent="0.25">
      <c r="A529" s="12" t="s">
        <v>83</v>
      </c>
      <c r="B529" s="113">
        <v>0</v>
      </c>
      <c r="C529" s="108">
        <v>0</v>
      </c>
      <c r="D529" s="96">
        <f t="shared" si="39"/>
        <v>0</v>
      </c>
      <c r="E529" s="89"/>
      <c r="F529" s="113">
        <v>0</v>
      </c>
      <c r="G529" s="108">
        <v>0</v>
      </c>
      <c r="H529" s="96">
        <f t="shared" si="37"/>
        <v>0</v>
      </c>
      <c r="I529" s="89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5"/>
      <c r="U529" s="5"/>
      <c r="V529" s="5"/>
    </row>
    <row r="530" spans="1:22" ht="20.25" hidden="1" customHeight="1" outlineLevel="1" x14ac:dyDescent="0.25">
      <c r="A530" s="12" t="s">
        <v>131</v>
      </c>
      <c r="B530" s="113">
        <v>0</v>
      </c>
      <c r="C530" s="108">
        <v>0</v>
      </c>
      <c r="D530" s="96">
        <f t="shared" si="39"/>
        <v>0</v>
      </c>
      <c r="E530" s="89"/>
      <c r="F530" s="113">
        <v>0</v>
      </c>
      <c r="G530" s="108">
        <v>0</v>
      </c>
      <c r="H530" s="96">
        <f t="shared" si="37"/>
        <v>0</v>
      </c>
      <c r="I530" s="89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5"/>
      <c r="U530" s="5"/>
      <c r="V530" s="5"/>
    </row>
    <row r="531" spans="1:22" ht="20.25" hidden="1" customHeight="1" outlineLevel="1" x14ac:dyDescent="0.25">
      <c r="A531" s="12" t="s">
        <v>100</v>
      </c>
      <c r="B531" s="113">
        <v>0.32200000000000001</v>
      </c>
      <c r="C531" s="108">
        <v>0</v>
      </c>
      <c r="D531" s="96">
        <f t="shared" si="39"/>
        <v>-0.32200000000000001</v>
      </c>
      <c r="E531" s="89"/>
      <c r="F531" s="113">
        <v>0.32200000000000001</v>
      </c>
      <c r="G531" s="108">
        <v>0</v>
      </c>
      <c r="H531" s="96">
        <f t="shared" si="37"/>
        <v>-0.32200000000000001</v>
      </c>
      <c r="I531" s="89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5"/>
      <c r="U531" s="5"/>
      <c r="V531" s="5"/>
    </row>
    <row r="532" spans="1:22" ht="20.25" hidden="1" customHeight="1" outlineLevel="1" x14ac:dyDescent="0.25">
      <c r="A532" s="12" t="s">
        <v>121</v>
      </c>
      <c r="B532" s="113">
        <v>0</v>
      </c>
      <c r="C532" s="108">
        <v>0</v>
      </c>
      <c r="D532" s="96">
        <f t="shared" si="39"/>
        <v>0</v>
      </c>
      <c r="E532" s="89"/>
      <c r="F532" s="113">
        <v>0</v>
      </c>
      <c r="G532" s="108">
        <v>0</v>
      </c>
      <c r="H532" s="96">
        <f t="shared" si="37"/>
        <v>0</v>
      </c>
      <c r="I532" s="89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5"/>
      <c r="U532" s="5"/>
      <c r="V532" s="5"/>
    </row>
    <row r="533" spans="1:22" ht="20.25" hidden="1" customHeight="1" outlineLevel="1" x14ac:dyDescent="0.25">
      <c r="A533" s="12" t="s">
        <v>127</v>
      </c>
      <c r="B533" s="113">
        <v>0</v>
      </c>
      <c r="C533" s="108">
        <v>0</v>
      </c>
      <c r="D533" s="96">
        <f t="shared" si="39"/>
        <v>0</v>
      </c>
      <c r="E533" s="89"/>
      <c r="F533" s="113">
        <v>0</v>
      </c>
      <c r="G533" s="108">
        <v>0</v>
      </c>
      <c r="H533" s="96">
        <f t="shared" si="37"/>
        <v>0</v>
      </c>
      <c r="I533" s="89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5"/>
      <c r="U533" s="5"/>
      <c r="V533" s="5"/>
    </row>
    <row r="534" spans="1:22" ht="20.25" hidden="1" customHeight="1" outlineLevel="1" x14ac:dyDescent="0.25">
      <c r="A534" s="12" t="s">
        <v>91</v>
      </c>
      <c r="B534" s="113">
        <v>0</v>
      </c>
      <c r="C534" s="108">
        <v>0</v>
      </c>
      <c r="D534" s="96">
        <f t="shared" si="39"/>
        <v>0</v>
      </c>
      <c r="E534" s="89"/>
      <c r="F534" s="113">
        <v>223.69399999999999</v>
      </c>
      <c r="G534" s="108">
        <v>0</v>
      </c>
      <c r="H534" s="96">
        <f t="shared" si="37"/>
        <v>-223.69399999999999</v>
      </c>
      <c r="I534" s="89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5"/>
      <c r="U534" s="5"/>
      <c r="V534" s="5"/>
    </row>
    <row r="535" spans="1:22" ht="20.25" hidden="1" customHeight="1" outlineLevel="1" x14ac:dyDescent="0.25">
      <c r="A535" s="12" t="s">
        <v>130</v>
      </c>
      <c r="B535" s="113">
        <v>0</v>
      </c>
      <c r="C535" s="108">
        <v>0</v>
      </c>
      <c r="D535" s="96">
        <f t="shared" si="39"/>
        <v>0</v>
      </c>
      <c r="E535" s="89"/>
      <c r="F535" s="113">
        <v>0</v>
      </c>
      <c r="G535" s="108">
        <v>0</v>
      </c>
      <c r="H535" s="96">
        <f t="shared" si="37"/>
        <v>0</v>
      </c>
      <c r="I535" s="89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5"/>
      <c r="U535" s="5"/>
      <c r="V535" s="5"/>
    </row>
    <row r="536" spans="1:22" ht="20.25" hidden="1" customHeight="1" outlineLevel="1" x14ac:dyDescent="0.25">
      <c r="A536" s="12" t="s">
        <v>126</v>
      </c>
      <c r="B536" s="113">
        <v>0</v>
      </c>
      <c r="C536" s="108">
        <v>0</v>
      </c>
      <c r="D536" s="96">
        <f t="shared" si="39"/>
        <v>0</v>
      </c>
      <c r="E536" s="89"/>
      <c r="F536" s="113">
        <v>0</v>
      </c>
      <c r="G536" s="108">
        <v>0</v>
      </c>
      <c r="H536" s="96">
        <f t="shared" si="37"/>
        <v>0</v>
      </c>
      <c r="I536" s="89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5"/>
      <c r="U536" s="5"/>
      <c r="V536" s="5"/>
    </row>
    <row r="537" spans="1:22" ht="20.25" hidden="1" customHeight="1" outlineLevel="1" x14ac:dyDescent="0.25">
      <c r="A537" s="12" t="s">
        <v>128</v>
      </c>
      <c r="B537" s="113">
        <v>0</v>
      </c>
      <c r="C537" s="108">
        <v>0</v>
      </c>
      <c r="D537" s="96">
        <f t="shared" si="39"/>
        <v>0</v>
      </c>
      <c r="E537" s="89"/>
      <c r="F537" s="113">
        <v>0</v>
      </c>
      <c r="G537" s="108">
        <v>0</v>
      </c>
      <c r="H537" s="96">
        <f t="shared" si="37"/>
        <v>0</v>
      </c>
      <c r="I537" s="89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5"/>
      <c r="U537" s="5"/>
      <c r="V537" s="5"/>
    </row>
    <row r="538" spans="1:22" ht="20.25" hidden="1" customHeight="1" outlineLevel="1" x14ac:dyDescent="0.25">
      <c r="A538" s="12" t="s">
        <v>116</v>
      </c>
      <c r="B538" s="113">
        <v>0</v>
      </c>
      <c r="C538" s="108">
        <v>0</v>
      </c>
      <c r="D538" s="96">
        <f t="shared" si="39"/>
        <v>0</v>
      </c>
      <c r="E538" s="89"/>
      <c r="F538" s="113">
        <v>0</v>
      </c>
      <c r="G538" s="108">
        <v>0</v>
      </c>
      <c r="H538" s="96">
        <f t="shared" si="37"/>
        <v>0</v>
      </c>
      <c r="I538" s="89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5"/>
      <c r="U538" s="5"/>
      <c r="V538" s="5"/>
    </row>
    <row r="539" spans="1:22" ht="20.25" hidden="1" customHeight="1" outlineLevel="1" x14ac:dyDescent="0.25">
      <c r="A539" s="12" t="s">
        <v>108</v>
      </c>
      <c r="B539" s="113">
        <v>0</v>
      </c>
      <c r="C539" s="108">
        <v>0</v>
      </c>
      <c r="D539" s="96">
        <f t="shared" si="39"/>
        <v>0</v>
      </c>
      <c r="E539" s="89"/>
      <c r="F539" s="113">
        <v>0</v>
      </c>
      <c r="G539" s="108">
        <v>0</v>
      </c>
      <c r="H539" s="96">
        <f t="shared" si="37"/>
        <v>0</v>
      </c>
      <c r="I539" s="89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5"/>
      <c r="U539" s="5"/>
      <c r="V539" s="5"/>
    </row>
    <row r="540" spans="1:22" ht="20.25" hidden="1" customHeight="1" outlineLevel="1" x14ac:dyDescent="0.25">
      <c r="A540" s="12" t="s">
        <v>86</v>
      </c>
      <c r="B540" s="113">
        <v>0</v>
      </c>
      <c r="C540" s="108">
        <v>0</v>
      </c>
      <c r="D540" s="96">
        <f t="shared" si="39"/>
        <v>0</v>
      </c>
      <c r="E540" s="89"/>
      <c r="F540" s="113">
        <v>329.26799999999997</v>
      </c>
      <c r="G540" s="108">
        <v>0</v>
      </c>
      <c r="H540" s="96">
        <f t="shared" si="37"/>
        <v>-329.26799999999997</v>
      </c>
      <c r="I540" s="89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5"/>
      <c r="U540" s="5"/>
      <c r="V540" s="5"/>
    </row>
    <row r="541" spans="1:22" ht="20.25" hidden="1" customHeight="1" outlineLevel="1" x14ac:dyDescent="0.25">
      <c r="A541" s="12" t="s">
        <v>117</v>
      </c>
      <c r="B541" s="113">
        <v>0</v>
      </c>
      <c r="C541" s="108">
        <v>0</v>
      </c>
      <c r="D541" s="96">
        <f t="shared" si="39"/>
        <v>0</v>
      </c>
      <c r="E541" s="89"/>
      <c r="F541" s="113">
        <v>0</v>
      </c>
      <c r="G541" s="108">
        <v>0</v>
      </c>
      <c r="H541" s="96">
        <f t="shared" si="37"/>
        <v>0</v>
      </c>
      <c r="I541" s="89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5"/>
      <c r="U541" s="5"/>
      <c r="V541" s="5"/>
    </row>
    <row r="542" spans="1:22" ht="20.25" hidden="1" customHeight="1" outlineLevel="1" x14ac:dyDescent="0.25">
      <c r="A542" s="12" t="s">
        <v>125</v>
      </c>
      <c r="B542" s="113">
        <v>0</v>
      </c>
      <c r="C542" s="108">
        <v>0</v>
      </c>
      <c r="D542" s="96">
        <f t="shared" si="39"/>
        <v>0</v>
      </c>
      <c r="E542" s="89"/>
      <c r="F542" s="113">
        <v>0</v>
      </c>
      <c r="G542" s="108">
        <v>0</v>
      </c>
      <c r="H542" s="96">
        <f t="shared" si="37"/>
        <v>0</v>
      </c>
      <c r="I542" s="89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5"/>
      <c r="U542" s="5"/>
      <c r="V542" s="5"/>
    </row>
    <row r="543" spans="1:22" ht="20.25" hidden="1" customHeight="1" outlineLevel="1" x14ac:dyDescent="0.25">
      <c r="A543" s="12" t="s">
        <v>124</v>
      </c>
      <c r="B543" s="113">
        <v>0</v>
      </c>
      <c r="C543" s="108">
        <v>0</v>
      </c>
      <c r="D543" s="96">
        <f t="shared" si="39"/>
        <v>0</v>
      </c>
      <c r="E543" s="89"/>
      <c r="F543" s="113">
        <v>0</v>
      </c>
      <c r="G543" s="108">
        <v>0</v>
      </c>
      <c r="H543" s="96">
        <f t="shared" si="37"/>
        <v>0</v>
      </c>
      <c r="I543" s="89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5"/>
      <c r="U543" s="5"/>
      <c r="V543" s="5"/>
    </row>
    <row r="544" spans="1:22" ht="20.25" hidden="1" customHeight="1" outlineLevel="1" x14ac:dyDescent="0.25">
      <c r="A544" s="12" t="s">
        <v>105</v>
      </c>
      <c r="B544" s="113">
        <v>0</v>
      </c>
      <c r="C544" s="108">
        <v>0</v>
      </c>
      <c r="D544" s="96">
        <f t="shared" si="39"/>
        <v>0</v>
      </c>
      <c r="E544" s="89"/>
      <c r="F544" s="113">
        <v>4.0000000000000001E-3</v>
      </c>
      <c r="G544" s="108">
        <v>0</v>
      </c>
      <c r="H544" s="96">
        <f t="shared" si="37"/>
        <v>-4.0000000000000001E-3</v>
      </c>
      <c r="I544" s="89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5"/>
      <c r="U544" s="5"/>
      <c r="V544" s="5"/>
    </row>
    <row r="545" spans="1:22" ht="20.25" hidden="1" customHeight="1" outlineLevel="1" x14ac:dyDescent="0.25">
      <c r="A545" s="12" t="s">
        <v>123</v>
      </c>
      <c r="B545" s="113">
        <v>0</v>
      </c>
      <c r="C545" s="108">
        <v>0</v>
      </c>
      <c r="D545" s="96">
        <f t="shared" si="39"/>
        <v>0</v>
      </c>
      <c r="E545" s="89"/>
      <c r="F545" s="113">
        <v>0</v>
      </c>
      <c r="G545" s="108">
        <v>0</v>
      </c>
      <c r="H545" s="96">
        <f t="shared" si="37"/>
        <v>0</v>
      </c>
      <c r="I545" s="89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5"/>
      <c r="U545" s="5"/>
      <c r="V545" s="5"/>
    </row>
    <row r="546" spans="1:22" ht="20.25" hidden="1" customHeight="1" outlineLevel="1" x14ac:dyDescent="0.25">
      <c r="A546" s="12" t="s">
        <v>93</v>
      </c>
      <c r="B546" s="113">
        <v>0</v>
      </c>
      <c r="C546" s="108">
        <v>0</v>
      </c>
      <c r="D546" s="96">
        <f t="shared" si="39"/>
        <v>0</v>
      </c>
      <c r="E546" s="89"/>
      <c r="F546" s="113">
        <v>17.698</v>
      </c>
      <c r="G546" s="108">
        <v>0</v>
      </c>
      <c r="H546" s="96">
        <f t="shared" si="37"/>
        <v>-17.698</v>
      </c>
      <c r="I546" s="89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5"/>
      <c r="U546" s="5"/>
      <c r="V546" s="5"/>
    </row>
    <row r="547" spans="1:22" ht="20.25" hidden="1" customHeight="1" outlineLevel="1" x14ac:dyDescent="0.25">
      <c r="A547" s="12" t="s">
        <v>79</v>
      </c>
      <c r="B547" s="113">
        <v>0</v>
      </c>
      <c r="C547" s="108">
        <v>0</v>
      </c>
      <c r="D547" s="96">
        <f t="shared" si="39"/>
        <v>0</v>
      </c>
      <c r="E547" s="89"/>
      <c r="F547" s="113">
        <v>0</v>
      </c>
      <c r="G547" s="108">
        <v>0</v>
      </c>
      <c r="H547" s="96">
        <f t="shared" si="37"/>
        <v>0</v>
      </c>
      <c r="I547" s="89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5"/>
      <c r="U547" s="5"/>
      <c r="V547" s="5"/>
    </row>
    <row r="548" spans="1:22" ht="20.25" hidden="1" customHeight="1" outlineLevel="1" x14ac:dyDescent="0.25">
      <c r="A548" s="12" t="s">
        <v>111</v>
      </c>
      <c r="B548" s="113">
        <v>0</v>
      </c>
      <c r="C548" s="108">
        <v>0</v>
      </c>
      <c r="D548" s="96">
        <f t="shared" si="39"/>
        <v>0</v>
      </c>
      <c r="E548" s="89"/>
      <c r="F548" s="113">
        <v>0</v>
      </c>
      <c r="G548" s="108">
        <v>0</v>
      </c>
      <c r="H548" s="96">
        <f t="shared" si="37"/>
        <v>0</v>
      </c>
      <c r="I548" s="89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5"/>
      <c r="U548" s="5"/>
      <c r="V548" s="5"/>
    </row>
    <row r="549" spans="1:22" ht="20.25" hidden="1" customHeight="1" outlineLevel="1" x14ac:dyDescent="0.25">
      <c r="A549" s="12" t="s">
        <v>92</v>
      </c>
      <c r="B549" s="113">
        <v>0</v>
      </c>
      <c r="C549" s="108">
        <v>0</v>
      </c>
      <c r="D549" s="96">
        <f t="shared" si="39"/>
        <v>0</v>
      </c>
      <c r="E549" s="89"/>
      <c r="F549" s="113">
        <v>0</v>
      </c>
      <c r="G549" s="108">
        <v>0</v>
      </c>
      <c r="H549" s="96">
        <f t="shared" si="37"/>
        <v>0</v>
      </c>
      <c r="I549" s="89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5"/>
      <c r="U549" s="5"/>
      <c r="V549" s="5"/>
    </row>
    <row r="550" spans="1:22" ht="20.25" customHeight="1" collapsed="1" x14ac:dyDescent="0.25">
      <c r="A550" s="114" t="s">
        <v>155</v>
      </c>
      <c r="B550" s="98">
        <f>SUM(B490:B494)+B495</f>
        <v>55975.017</v>
      </c>
      <c r="C550" s="98">
        <f>SUM(C490:C494)+C495</f>
        <v>59134.623</v>
      </c>
      <c r="D550" s="98">
        <f t="shared" si="39"/>
        <v>3159.6059999999998</v>
      </c>
      <c r="E550" s="99">
        <f t="shared" si="40"/>
        <v>5.6446718006356367E-2</v>
      </c>
      <c r="F550" s="98">
        <f>SUM(F490:F494)+F495</f>
        <v>486910.1970000001</v>
      </c>
      <c r="G550" s="98">
        <f>SUM(G490:G494)+G495</f>
        <v>536013.71600000001</v>
      </c>
      <c r="H550" s="98">
        <f t="shared" ref="H550" si="42">G550-F550</f>
        <v>49103.518999999913</v>
      </c>
      <c r="I550" s="99">
        <f t="shared" ref="I550" si="43">G550/F550-1</f>
        <v>0.10084717736975213</v>
      </c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5"/>
      <c r="V550" s="5"/>
    </row>
    <row r="551" spans="1:22" ht="15.75" x14ac:dyDescent="0.25">
      <c r="A551" s="9" t="s">
        <v>133</v>
      </c>
      <c r="B551" s="1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5"/>
      <c r="U551" s="5"/>
      <c r="V551" s="5"/>
    </row>
    <row r="552" spans="1:22" ht="15.75" x14ac:dyDescent="0.25">
      <c r="A552" s="29" t="s">
        <v>134</v>
      </c>
      <c r="B552" s="1"/>
      <c r="J552" s="3"/>
      <c r="K552" s="5"/>
      <c r="L552" s="5"/>
      <c r="M552" s="5"/>
      <c r="N552" s="5"/>
      <c r="O552" s="5"/>
      <c r="P552" s="5"/>
      <c r="Q552" s="5"/>
      <c r="R552" s="5"/>
      <c r="S552" s="4"/>
      <c r="T552" s="5"/>
      <c r="U552" s="5"/>
      <c r="V552" s="5"/>
    </row>
    <row r="553" spans="1:22" ht="15.75" x14ac:dyDescent="0.25">
      <c r="A553" s="5" t="s">
        <v>135</v>
      </c>
      <c r="B553" s="1"/>
      <c r="J553" s="3"/>
      <c r="K553" s="5"/>
      <c r="L553" s="5"/>
      <c r="M553" s="5"/>
      <c r="N553" s="5"/>
      <c r="O553" s="5"/>
      <c r="P553" s="5"/>
      <c r="Q553" s="5"/>
      <c r="R553" s="5"/>
      <c r="S553" s="4"/>
      <c r="T553" s="5"/>
      <c r="U553" s="5"/>
      <c r="V553" s="5"/>
    </row>
    <row r="554" spans="1:22" ht="15.75" x14ac:dyDescent="0.25">
      <c r="A554" s="29" t="s">
        <v>136</v>
      </c>
      <c r="B554" s="67"/>
      <c r="C554" s="5"/>
      <c r="D554" s="5"/>
      <c r="E554" s="5"/>
      <c r="F554" s="5"/>
      <c r="G554" s="5"/>
      <c r="H554" s="5"/>
      <c r="I554" s="5"/>
      <c r="J554" s="3"/>
      <c r="K554" s="5"/>
      <c r="L554" s="5"/>
      <c r="M554" s="5"/>
      <c r="N554" s="5"/>
      <c r="O554" s="5"/>
      <c r="P554" s="5"/>
      <c r="Q554" s="5"/>
      <c r="R554" s="5"/>
      <c r="S554" s="4"/>
      <c r="T554" s="5"/>
      <c r="U554" s="5"/>
      <c r="V554" s="5"/>
    </row>
    <row r="555" spans="1:22" ht="15.75" x14ac:dyDescent="0.25">
      <c r="A555" s="72"/>
      <c r="B555" s="67"/>
      <c r="C555" s="5"/>
      <c r="D555" s="5"/>
      <c r="E555" s="5"/>
      <c r="F555" s="5"/>
      <c r="G555" s="5"/>
      <c r="H555" s="5"/>
      <c r="I555" s="5"/>
      <c r="J555" s="3"/>
      <c r="K555" s="5"/>
      <c r="L555" s="5"/>
      <c r="M555" s="5"/>
      <c r="N555" s="5"/>
      <c r="O555" s="5"/>
      <c r="P555" s="5"/>
      <c r="Q555" s="5"/>
      <c r="R555" s="5"/>
      <c r="S555" s="4"/>
      <c r="T555" s="5"/>
      <c r="U555" s="5"/>
      <c r="V555" s="5"/>
    </row>
    <row r="556" spans="1:22" ht="15.75" x14ac:dyDescent="0.25">
      <c r="A556" s="72"/>
      <c r="B556" s="67"/>
      <c r="C556" s="5"/>
      <c r="D556" s="5"/>
      <c r="E556" s="5"/>
      <c r="F556" s="5"/>
      <c r="G556" s="5"/>
      <c r="H556" s="5"/>
      <c r="I556" s="5"/>
      <c r="J556" s="3"/>
      <c r="K556" s="5"/>
      <c r="L556" s="5"/>
      <c r="M556" s="5"/>
      <c r="N556" s="5"/>
      <c r="O556" s="5"/>
      <c r="P556" s="5"/>
      <c r="Q556" s="5"/>
      <c r="R556" s="5"/>
      <c r="S556" s="4"/>
      <c r="T556" s="5"/>
      <c r="U556" s="5"/>
      <c r="V556" s="5"/>
    </row>
    <row r="557" spans="1:22" ht="15.75" x14ac:dyDescent="0.25">
      <c r="A557" s="72"/>
      <c r="B557" s="67"/>
      <c r="C557" s="5"/>
      <c r="D557" s="5"/>
      <c r="E557" s="5"/>
      <c r="F557" s="5"/>
      <c r="G557" s="5"/>
      <c r="H557" s="5"/>
      <c r="I557" s="5"/>
      <c r="J557" s="3"/>
      <c r="K557" s="5"/>
      <c r="L557" s="5"/>
      <c r="M557" s="5"/>
      <c r="N557" s="5"/>
      <c r="O557" s="5"/>
      <c r="P557" s="5"/>
      <c r="Q557" s="5"/>
      <c r="R557" s="5"/>
      <c r="S557" s="4"/>
      <c r="T557" s="5"/>
      <c r="U557" s="5"/>
      <c r="V557" s="5"/>
    </row>
    <row r="558" spans="1:22" ht="15.75" x14ac:dyDescent="0.25">
      <c r="A558" s="72"/>
      <c r="B558" s="67"/>
      <c r="C558" s="5"/>
      <c r="D558" s="5"/>
      <c r="E558" s="5"/>
      <c r="F558" s="5"/>
      <c r="G558" s="5"/>
      <c r="H558" s="5"/>
      <c r="I558" s="5"/>
      <c r="J558" s="3"/>
      <c r="K558" s="5"/>
      <c r="L558" s="5"/>
      <c r="M558" s="5"/>
      <c r="N558" s="5"/>
      <c r="O558" s="5"/>
      <c r="P558" s="5"/>
      <c r="Q558" s="5"/>
      <c r="R558" s="5"/>
      <c r="S558" s="4"/>
      <c r="T558" s="5"/>
      <c r="U558" s="5"/>
      <c r="V558" s="5"/>
    </row>
    <row r="559" spans="1:22" ht="15.75" x14ac:dyDescent="0.25">
      <c r="A559" s="72"/>
      <c r="B559" s="67"/>
      <c r="C559" s="5"/>
      <c r="D559" s="5"/>
      <c r="E559" s="5"/>
      <c r="F559" s="5"/>
      <c r="G559" s="5"/>
      <c r="H559" s="5"/>
      <c r="I559" s="5"/>
      <c r="J559" s="3"/>
      <c r="K559" s="5"/>
      <c r="L559" s="5"/>
      <c r="M559" s="5"/>
      <c r="N559" s="5"/>
      <c r="O559" s="5"/>
      <c r="P559" s="5"/>
      <c r="Q559" s="5"/>
      <c r="R559" s="5"/>
      <c r="S559" s="4"/>
      <c r="T559" s="5"/>
      <c r="U559" s="5"/>
      <c r="V559" s="5"/>
    </row>
    <row r="560" spans="1:22" ht="15.75" x14ac:dyDescent="0.25">
      <c r="A560" s="72"/>
      <c r="B560" s="67"/>
      <c r="C560" s="5"/>
      <c r="D560" s="5"/>
      <c r="E560" s="5"/>
      <c r="F560" s="5"/>
      <c r="G560" s="5"/>
      <c r="H560" s="5"/>
      <c r="I560" s="5"/>
      <c r="J560" s="3"/>
      <c r="K560" s="5"/>
      <c r="L560" s="5"/>
      <c r="M560" s="5"/>
      <c r="N560" s="5"/>
      <c r="O560" s="5"/>
      <c r="P560" s="5"/>
      <c r="Q560" s="5"/>
      <c r="R560" s="5"/>
      <c r="S560" s="4"/>
      <c r="T560" s="5"/>
      <c r="U560" s="5"/>
      <c r="V560" s="5"/>
    </row>
    <row r="561" spans="1:22" ht="15.75" x14ac:dyDescent="0.25">
      <c r="A561" s="72"/>
      <c r="B561" s="67"/>
      <c r="C561" s="5"/>
      <c r="D561" s="5"/>
      <c r="E561" s="5"/>
      <c r="F561" s="5"/>
      <c r="G561" s="5"/>
      <c r="H561" s="5"/>
      <c r="I561" s="5"/>
      <c r="J561" s="3"/>
      <c r="K561" s="5"/>
      <c r="L561" s="5"/>
      <c r="M561" s="5"/>
      <c r="N561" s="5"/>
      <c r="O561" s="5"/>
      <c r="P561" s="5"/>
      <c r="Q561" s="5"/>
      <c r="R561" s="5"/>
      <c r="S561" s="4"/>
      <c r="T561" s="5"/>
      <c r="U561" s="5"/>
      <c r="V561" s="5"/>
    </row>
    <row r="562" spans="1:22" ht="15.75" x14ac:dyDescent="0.25">
      <c r="A562" s="72"/>
      <c r="B562" s="67"/>
      <c r="C562" s="5"/>
      <c r="D562" s="5"/>
      <c r="E562" s="5"/>
      <c r="F562" s="5"/>
      <c r="G562" s="5"/>
      <c r="H562" s="5"/>
      <c r="I562" s="5"/>
      <c r="J562" s="3"/>
      <c r="K562" s="5"/>
      <c r="L562" s="5"/>
      <c r="M562" s="5"/>
      <c r="N562" s="5"/>
      <c r="O562" s="5"/>
      <c r="P562" s="5"/>
      <c r="Q562" s="5"/>
      <c r="R562" s="5"/>
      <c r="S562" s="4"/>
      <c r="T562" s="5"/>
      <c r="U562" s="5"/>
      <c r="V562" s="5"/>
    </row>
    <row r="563" spans="1:22" ht="15.75" x14ac:dyDescent="0.25">
      <c r="A563" s="72"/>
      <c r="B563" s="67"/>
      <c r="C563" s="5"/>
      <c r="D563" s="5"/>
      <c r="E563" s="5"/>
      <c r="F563" s="5"/>
      <c r="G563" s="5"/>
      <c r="H563" s="5"/>
      <c r="I563" s="5"/>
      <c r="J563" s="3"/>
      <c r="K563" s="5"/>
      <c r="L563" s="5"/>
      <c r="M563" s="5"/>
      <c r="N563" s="5"/>
      <c r="O563" s="5"/>
      <c r="P563" s="5"/>
      <c r="Q563" s="5"/>
      <c r="R563" s="5"/>
      <c r="S563" s="4"/>
      <c r="T563" s="5"/>
      <c r="U563" s="5"/>
      <c r="V563" s="5"/>
    </row>
    <row r="564" spans="1:22" ht="15.75" x14ac:dyDescent="0.25">
      <c r="A564" s="72"/>
      <c r="B564" s="67"/>
      <c r="C564" s="5"/>
      <c r="D564" s="5"/>
      <c r="E564" s="5"/>
      <c r="F564" s="5"/>
      <c r="G564" s="5"/>
      <c r="H564" s="5"/>
      <c r="I564" s="5"/>
      <c r="J564" s="3"/>
      <c r="K564" s="5"/>
      <c r="L564" s="5"/>
      <c r="M564" s="5"/>
      <c r="N564" s="5"/>
      <c r="O564" s="5"/>
      <c r="P564" s="5"/>
      <c r="Q564" s="5"/>
      <c r="R564" s="5"/>
      <c r="S564" s="4"/>
      <c r="T564" s="5"/>
      <c r="U564" s="5"/>
      <c r="V564" s="5"/>
    </row>
    <row r="565" spans="1:22" ht="15.75" x14ac:dyDescent="0.25">
      <c r="A565" s="72"/>
      <c r="B565" s="67"/>
      <c r="C565" s="5"/>
      <c r="D565" s="5"/>
      <c r="E565" s="5"/>
      <c r="F565" s="5"/>
      <c r="G565" s="5"/>
      <c r="H565" s="5"/>
      <c r="I565" s="5"/>
      <c r="J565" s="3"/>
      <c r="K565" s="5"/>
      <c r="L565" s="5"/>
      <c r="M565" s="5"/>
      <c r="N565" s="5"/>
      <c r="O565" s="5"/>
      <c r="P565" s="5"/>
      <c r="Q565" s="5"/>
      <c r="R565" s="5"/>
      <c r="S565" s="4"/>
      <c r="T565" s="5"/>
      <c r="U565" s="5"/>
      <c r="V565" s="5"/>
    </row>
    <row r="566" spans="1:22" ht="15.75" x14ac:dyDescent="0.25">
      <c r="A566" s="72"/>
      <c r="B566" s="67"/>
      <c r="C566" s="5"/>
      <c r="D566" s="5"/>
      <c r="E566" s="5"/>
      <c r="F566" s="5"/>
      <c r="G566" s="5"/>
      <c r="H566" s="5"/>
      <c r="I566" s="5"/>
      <c r="J566" s="3"/>
      <c r="K566" s="5"/>
      <c r="L566" s="5"/>
      <c r="M566" s="5"/>
      <c r="N566" s="5"/>
      <c r="O566" s="5"/>
      <c r="P566" s="5"/>
      <c r="Q566" s="5"/>
      <c r="R566" s="5"/>
      <c r="S566" s="4"/>
      <c r="T566" s="5"/>
      <c r="U566" s="5"/>
      <c r="V566" s="5"/>
    </row>
    <row r="567" spans="1:22" ht="15.75" x14ac:dyDescent="0.25">
      <c r="A567" s="72"/>
      <c r="B567" s="67"/>
      <c r="C567" s="5"/>
      <c r="D567" s="5"/>
      <c r="E567" s="5"/>
      <c r="F567" s="5"/>
      <c r="G567" s="5"/>
      <c r="H567" s="5"/>
      <c r="I567" s="5"/>
      <c r="J567" s="3"/>
      <c r="K567" s="5"/>
      <c r="L567" s="5"/>
      <c r="M567" s="5"/>
      <c r="N567" s="5"/>
      <c r="O567" s="5"/>
      <c r="P567" s="5"/>
      <c r="Q567" s="5"/>
      <c r="R567" s="5"/>
      <c r="S567" s="4"/>
      <c r="T567" s="5"/>
      <c r="U567" s="5"/>
      <c r="V567" s="5"/>
    </row>
    <row r="568" spans="1:22" ht="15.75" x14ac:dyDescent="0.25">
      <c r="A568" s="72"/>
      <c r="B568" s="67"/>
      <c r="C568" s="5"/>
      <c r="D568" s="5"/>
      <c r="E568" s="5"/>
      <c r="F568" s="5"/>
      <c r="G568" s="5"/>
      <c r="H568" s="5"/>
      <c r="I568" s="5"/>
      <c r="J568" s="3"/>
      <c r="K568" s="5"/>
      <c r="L568" s="5"/>
      <c r="M568" s="5"/>
      <c r="N568" s="5"/>
      <c r="O568" s="5"/>
      <c r="P568" s="5"/>
      <c r="Q568" s="5"/>
      <c r="R568" s="5"/>
      <c r="S568" s="4"/>
      <c r="T568" s="5"/>
      <c r="U568" s="5"/>
      <c r="V568" s="5"/>
    </row>
    <row r="569" spans="1:22" ht="15.75" x14ac:dyDescent="0.25">
      <c r="A569" s="72"/>
      <c r="B569" s="67"/>
      <c r="C569" s="5"/>
      <c r="D569" s="5"/>
      <c r="E569" s="5"/>
      <c r="F569" s="5"/>
      <c r="G569" s="5"/>
      <c r="H569" s="5"/>
      <c r="I569" s="5"/>
      <c r="J569" s="3"/>
      <c r="K569" s="5"/>
      <c r="L569" s="5"/>
      <c r="M569" s="5"/>
      <c r="N569" s="5"/>
      <c r="O569" s="5"/>
      <c r="P569" s="5"/>
      <c r="Q569" s="5"/>
      <c r="R569" s="5"/>
      <c r="S569" s="4"/>
      <c r="T569" s="5"/>
      <c r="U569" s="5"/>
      <c r="V569" s="5"/>
    </row>
    <row r="570" spans="1:22" ht="15.75" x14ac:dyDescent="0.25">
      <c r="A570" s="72"/>
      <c r="B570" s="67"/>
      <c r="C570" s="5"/>
      <c r="D570" s="5"/>
      <c r="E570" s="5"/>
      <c r="F570" s="5"/>
      <c r="G570" s="5"/>
      <c r="H570" s="5"/>
      <c r="I570" s="5"/>
      <c r="J570" s="3"/>
      <c r="K570" s="5"/>
      <c r="L570" s="5"/>
      <c r="M570" s="5"/>
      <c r="N570" s="5"/>
      <c r="O570" s="5"/>
      <c r="P570" s="5"/>
      <c r="Q570" s="5"/>
      <c r="R570" s="5"/>
      <c r="S570" s="4"/>
      <c r="T570" s="5"/>
      <c r="U570" s="5"/>
      <c r="V570" s="5"/>
    </row>
    <row r="571" spans="1:22" ht="15.75" x14ac:dyDescent="0.25">
      <c r="A571" s="72"/>
      <c r="B571" s="67"/>
      <c r="C571" s="5"/>
      <c r="D571" s="5"/>
      <c r="E571" s="5"/>
      <c r="F571" s="5"/>
      <c r="G571" s="5"/>
      <c r="H571" s="5"/>
      <c r="I571" s="5"/>
      <c r="J571" s="3"/>
      <c r="K571" s="5"/>
      <c r="L571" s="5"/>
      <c r="M571" s="5"/>
      <c r="N571" s="5"/>
      <c r="O571" s="5"/>
      <c r="P571" s="5"/>
      <c r="Q571" s="5"/>
      <c r="R571" s="5"/>
      <c r="S571" s="4"/>
      <c r="T571" s="5"/>
      <c r="U571" s="5"/>
      <c r="V571" s="5"/>
    </row>
    <row r="572" spans="1:22" ht="15.75" x14ac:dyDescent="0.25">
      <c r="A572" s="72"/>
      <c r="B572" s="67"/>
      <c r="C572" s="5"/>
      <c r="D572" s="5"/>
      <c r="E572" s="5"/>
      <c r="F572" s="5"/>
      <c r="G572" s="5"/>
      <c r="H572" s="5"/>
      <c r="I572" s="5"/>
      <c r="J572" s="3"/>
      <c r="K572" s="5"/>
      <c r="L572" s="5"/>
      <c r="M572" s="5"/>
      <c r="N572" s="5"/>
      <c r="O572" s="5"/>
      <c r="P572" s="5"/>
      <c r="Q572" s="5"/>
      <c r="R572" s="5"/>
      <c r="S572" s="4"/>
      <c r="T572" s="5"/>
      <c r="U572" s="5"/>
      <c r="V572" s="5"/>
    </row>
    <row r="573" spans="1:22" ht="15.75" x14ac:dyDescent="0.25">
      <c r="A573" s="72"/>
      <c r="B573" s="67"/>
      <c r="C573" s="5"/>
      <c r="D573" s="5"/>
      <c r="E573" s="5"/>
      <c r="F573" s="5"/>
      <c r="G573" s="5"/>
      <c r="H573" s="5"/>
      <c r="I573" s="5"/>
      <c r="J573" s="3"/>
      <c r="K573" s="5"/>
      <c r="L573" s="5"/>
      <c r="M573" s="5"/>
      <c r="N573" s="5"/>
      <c r="O573" s="5"/>
      <c r="P573" s="5"/>
      <c r="Q573" s="5"/>
      <c r="R573" s="5"/>
      <c r="S573" s="4"/>
      <c r="T573" s="5"/>
      <c r="U573" s="5"/>
      <c r="V573" s="5"/>
    </row>
    <row r="574" spans="1:22" ht="15.75" x14ac:dyDescent="0.25">
      <c r="A574" s="72"/>
      <c r="B574" s="67"/>
      <c r="C574" s="5"/>
      <c r="D574" s="5"/>
      <c r="E574" s="5"/>
      <c r="F574" s="5"/>
      <c r="G574" s="5"/>
      <c r="H574" s="5"/>
      <c r="I574" s="5"/>
      <c r="J574" s="3"/>
      <c r="K574" s="5"/>
      <c r="L574" s="5"/>
      <c r="M574" s="5"/>
      <c r="N574" s="5"/>
      <c r="O574" s="5"/>
      <c r="P574" s="5"/>
      <c r="Q574" s="5"/>
      <c r="R574" s="5"/>
      <c r="S574" s="4"/>
      <c r="T574" s="5"/>
      <c r="U574" s="5"/>
      <c r="V574" s="5"/>
    </row>
    <row r="575" spans="1:22" ht="15.75" x14ac:dyDescent="0.25">
      <c r="A575" s="72"/>
      <c r="B575" s="67"/>
      <c r="C575" s="5"/>
      <c r="D575" s="5"/>
      <c r="E575" s="5"/>
      <c r="F575" s="5"/>
      <c r="G575" s="5"/>
      <c r="H575" s="5"/>
      <c r="I575" s="5"/>
      <c r="J575" s="3"/>
      <c r="K575" s="5"/>
      <c r="L575" s="5"/>
      <c r="M575" s="5"/>
      <c r="N575" s="5"/>
      <c r="O575" s="5"/>
      <c r="P575" s="5"/>
      <c r="Q575" s="5"/>
      <c r="R575" s="5"/>
      <c r="S575" s="4"/>
      <c r="T575" s="5"/>
      <c r="U575" s="5"/>
      <c r="V575" s="5"/>
    </row>
    <row r="576" spans="1:22" ht="15.75" x14ac:dyDescent="0.25">
      <c r="A576" s="72"/>
      <c r="B576" s="67"/>
      <c r="C576" s="5"/>
      <c r="D576" s="5"/>
      <c r="E576" s="5"/>
      <c r="F576" s="5"/>
      <c r="G576" s="5"/>
      <c r="H576" s="5"/>
      <c r="I576" s="5"/>
      <c r="J576" s="3"/>
      <c r="K576" s="5"/>
      <c r="L576" s="5"/>
      <c r="M576" s="5"/>
      <c r="N576" s="5"/>
      <c r="O576" s="5"/>
      <c r="P576" s="5"/>
      <c r="Q576" s="5"/>
      <c r="R576" s="5"/>
      <c r="S576" s="4"/>
      <c r="T576" s="5"/>
      <c r="U576" s="5"/>
      <c r="V576" s="5"/>
    </row>
    <row r="577" spans="1:22" ht="15.75" x14ac:dyDescent="0.25">
      <c r="A577" s="5"/>
      <c r="B577" s="4"/>
      <c r="C577" s="5"/>
      <c r="D577" s="5"/>
      <c r="E577" s="5"/>
      <c r="F577" s="5"/>
      <c r="G577" s="5"/>
      <c r="H577" s="5"/>
      <c r="I577" s="5"/>
      <c r="J577" s="3"/>
      <c r="K577" s="5"/>
      <c r="L577" s="5"/>
      <c r="M577" s="5"/>
      <c r="N577" s="5"/>
      <c r="O577" s="5"/>
      <c r="P577" s="5"/>
      <c r="Q577" s="5"/>
      <c r="R577" s="5"/>
      <c r="S577" s="4"/>
      <c r="T577" s="5"/>
      <c r="U577" s="5"/>
      <c r="V577" s="5"/>
    </row>
    <row r="578" spans="1:22" ht="15.75" x14ac:dyDescent="0.25">
      <c r="A578" s="5"/>
      <c r="B578" s="4"/>
      <c r="C578" s="5"/>
      <c r="D578" s="5"/>
      <c r="E578" s="5"/>
      <c r="F578" s="5"/>
      <c r="G578" s="5"/>
      <c r="H578" s="5"/>
      <c r="I578" s="5"/>
      <c r="J578" s="3"/>
      <c r="K578" s="5"/>
      <c r="L578" s="5"/>
      <c r="M578" s="5"/>
      <c r="N578" s="5"/>
      <c r="O578" s="5"/>
      <c r="P578" s="5"/>
      <c r="Q578" s="5"/>
      <c r="R578" s="5"/>
      <c r="S578" s="4"/>
      <c r="T578" s="5"/>
      <c r="U578" s="5"/>
      <c r="V578" s="5"/>
    </row>
    <row r="579" spans="1:22" ht="15.75" x14ac:dyDescent="0.25">
      <c r="A579" s="5"/>
      <c r="B579" s="4"/>
      <c r="C579" s="5"/>
      <c r="D579" s="5"/>
      <c r="E579" s="5"/>
      <c r="F579" s="5"/>
      <c r="G579" s="5"/>
      <c r="H579" s="5"/>
      <c r="I579" s="5"/>
      <c r="J579" s="3"/>
      <c r="K579" s="5"/>
      <c r="L579" s="5"/>
      <c r="M579" s="5"/>
      <c r="N579" s="5"/>
      <c r="O579" s="5"/>
      <c r="P579" s="5"/>
      <c r="Q579" s="5"/>
      <c r="R579" s="5"/>
      <c r="S579" s="4"/>
      <c r="T579" s="5"/>
      <c r="U579" s="5"/>
      <c r="V579" s="5"/>
    </row>
    <row r="580" spans="1:22" ht="15.75" x14ac:dyDescent="0.25">
      <c r="A580" s="5"/>
      <c r="B580" s="4"/>
      <c r="C580" s="5"/>
      <c r="D580" s="5"/>
      <c r="E580" s="5"/>
      <c r="F580" s="5"/>
      <c r="G580" s="5"/>
      <c r="H580" s="5"/>
      <c r="I580" s="5"/>
      <c r="J580" s="3"/>
      <c r="K580" s="5"/>
      <c r="L580" s="5"/>
      <c r="M580" s="5"/>
      <c r="N580" s="5"/>
      <c r="O580" s="5"/>
      <c r="P580" s="5"/>
      <c r="Q580" s="5"/>
      <c r="R580" s="5"/>
      <c r="S580" s="4"/>
      <c r="T580" s="5"/>
      <c r="U580" s="5"/>
      <c r="V580" s="5"/>
    </row>
    <row r="581" spans="1:22" ht="15.75" x14ac:dyDescent="0.25">
      <c r="A581" s="5"/>
      <c r="B581" s="4"/>
      <c r="C581" s="5"/>
      <c r="D581" s="5"/>
      <c r="E581" s="5"/>
      <c r="F581" s="5"/>
      <c r="G581" s="5"/>
      <c r="H581" s="5"/>
      <c r="I581" s="5"/>
      <c r="J581" s="3"/>
      <c r="K581" s="5"/>
      <c r="L581" s="5"/>
      <c r="M581" s="5"/>
      <c r="N581" s="5"/>
      <c r="O581" s="5"/>
      <c r="P581" s="5"/>
      <c r="Q581" s="5"/>
      <c r="R581" s="5"/>
      <c r="S581" s="4"/>
      <c r="T581" s="5"/>
      <c r="U581" s="5"/>
      <c r="V581" s="5"/>
    </row>
    <row r="582" spans="1:22" ht="15.75" x14ac:dyDescent="0.25">
      <c r="A582" s="5"/>
      <c r="B582" s="4"/>
      <c r="C582" s="5"/>
      <c r="D582" s="5"/>
      <c r="E582" s="5"/>
      <c r="F582" s="5"/>
      <c r="G582" s="5"/>
      <c r="H582" s="5"/>
      <c r="I582" s="5"/>
      <c r="J582" s="3"/>
      <c r="K582" s="5"/>
      <c r="L582" s="5"/>
      <c r="M582" s="5"/>
      <c r="N582" s="5"/>
      <c r="O582" s="5"/>
      <c r="P582" s="5"/>
      <c r="Q582" s="5"/>
      <c r="R582" s="5"/>
      <c r="S582" s="4"/>
      <c r="T582" s="5"/>
      <c r="U582" s="5"/>
      <c r="V582" s="5"/>
    </row>
    <row r="583" spans="1:22" ht="15.75" x14ac:dyDescent="0.25">
      <c r="A583" s="5"/>
      <c r="B583" s="4"/>
      <c r="C583" s="5"/>
      <c r="D583" s="5"/>
      <c r="E583" s="5"/>
      <c r="F583" s="5"/>
      <c r="G583" s="5"/>
      <c r="H583" s="5"/>
      <c r="I583" s="5"/>
      <c r="J583" s="3"/>
      <c r="K583" s="5"/>
      <c r="L583" s="5"/>
      <c r="M583" s="5"/>
      <c r="N583" s="5"/>
      <c r="O583" s="5"/>
      <c r="P583" s="5"/>
      <c r="Q583" s="5"/>
      <c r="R583" s="5"/>
      <c r="S583" s="4"/>
      <c r="T583" s="5"/>
      <c r="U583" s="5"/>
      <c r="V583" s="5"/>
    </row>
    <row r="584" spans="1:22" ht="15.75" x14ac:dyDescent="0.25">
      <c r="A584" s="5"/>
      <c r="B584" s="4"/>
      <c r="C584" s="5"/>
      <c r="D584" s="5"/>
      <c r="E584" s="5"/>
      <c r="F584" s="5"/>
      <c r="G584" s="5"/>
      <c r="H584" s="5"/>
      <c r="I584" s="5"/>
      <c r="J584" s="3"/>
      <c r="K584" s="5"/>
      <c r="L584" s="5"/>
      <c r="M584" s="5"/>
      <c r="N584" s="5"/>
      <c r="O584" s="5"/>
      <c r="P584" s="5"/>
      <c r="Q584" s="5"/>
      <c r="R584" s="5"/>
      <c r="S584" s="4"/>
      <c r="T584" s="5"/>
      <c r="U584" s="5"/>
      <c r="V584" s="5"/>
    </row>
    <row r="585" spans="1:22" ht="15.75" x14ac:dyDescent="0.25">
      <c r="A585" s="5"/>
      <c r="B585" s="4"/>
      <c r="C585" s="5"/>
      <c r="D585" s="5"/>
      <c r="E585" s="5"/>
      <c r="F585" s="5"/>
      <c r="G585" s="5"/>
      <c r="H585" s="5"/>
      <c r="I585" s="5"/>
      <c r="J585" s="3"/>
      <c r="K585" s="5"/>
      <c r="L585" s="5"/>
      <c r="M585" s="5"/>
      <c r="N585" s="5"/>
      <c r="O585" s="5"/>
      <c r="P585" s="5"/>
      <c r="Q585" s="5"/>
      <c r="R585" s="5"/>
      <c r="S585" s="4"/>
      <c r="T585" s="5"/>
      <c r="U585" s="5"/>
      <c r="V585" s="5"/>
    </row>
    <row r="586" spans="1:22" ht="15.75" x14ac:dyDescent="0.25">
      <c r="A586" s="5"/>
      <c r="B586" s="4"/>
      <c r="C586" s="5"/>
      <c r="D586" s="5"/>
      <c r="E586" s="5"/>
      <c r="F586" s="5"/>
      <c r="G586" s="5"/>
      <c r="H586" s="5"/>
      <c r="I586" s="5"/>
      <c r="J586" s="3"/>
      <c r="K586" s="5"/>
      <c r="L586" s="5"/>
      <c r="M586" s="5"/>
      <c r="N586" s="5"/>
      <c r="O586" s="5"/>
      <c r="P586" s="5"/>
      <c r="Q586" s="5"/>
      <c r="R586" s="5"/>
      <c r="S586" s="4"/>
      <c r="T586" s="5"/>
      <c r="U586" s="5"/>
      <c r="V586" s="5"/>
    </row>
    <row r="587" spans="1:22" ht="15.75" x14ac:dyDescent="0.25">
      <c r="A587" s="5"/>
      <c r="B587" s="4"/>
      <c r="C587" s="5"/>
      <c r="D587" s="5"/>
      <c r="E587" s="5"/>
      <c r="F587" s="5"/>
      <c r="G587" s="5"/>
      <c r="H587" s="5"/>
      <c r="I587" s="5"/>
      <c r="J587" s="3"/>
      <c r="K587" s="5"/>
      <c r="L587" s="5"/>
      <c r="M587" s="5"/>
      <c r="N587" s="5"/>
      <c r="O587" s="5"/>
      <c r="P587" s="5"/>
      <c r="Q587" s="5"/>
      <c r="R587" s="5"/>
      <c r="S587" s="4"/>
      <c r="T587" s="5"/>
      <c r="U587" s="5"/>
      <c r="V587" s="5"/>
    </row>
    <row r="588" spans="1:22" ht="15.75" x14ac:dyDescent="0.25">
      <c r="A588" s="5"/>
      <c r="B588" s="4"/>
      <c r="C588" s="5"/>
      <c r="D588" s="5"/>
      <c r="E588" s="5"/>
      <c r="F588" s="5"/>
      <c r="G588" s="5"/>
      <c r="H588" s="5"/>
      <c r="I588" s="5"/>
      <c r="J588" s="3"/>
      <c r="K588" s="5"/>
      <c r="L588" s="5"/>
      <c r="M588" s="5"/>
      <c r="N588" s="5"/>
      <c r="O588" s="5"/>
      <c r="P588" s="5"/>
      <c r="Q588" s="5"/>
      <c r="R588" s="5"/>
      <c r="S588" s="4"/>
      <c r="T588" s="5"/>
      <c r="U588" s="5"/>
      <c r="V588" s="5"/>
    </row>
    <row r="589" spans="1:22" ht="15.75" x14ac:dyDescent="0.25">
      <c r="A589" s="5"/>
      <c r="B589" s="4"/>
      <c r="C589" s="5"/>
      <c r="D589" s="5"/>
      <c r="E589" s="5"/>
      <c r="F589" s="5"/>
      <c r="G589" s="5"/>
      <c r="H589" s="5"/>
      <c r="I589" s="5"/>
      <c r="J589" s="3"/>
      <c r="K589" s="5"/>
      <c r="L589" s="5"/>
      <c r="M589" s="5"/>
      <c r="N589" s="5"/>
      <c r="O589" s="5"/>
      <c r="P589" s="5"/>
      <c r="Q589" s="5"/>
      <c r="R589" s="5"/>
      <c r="S589" s="4"/>
      <c r="T589" s="5"/>
      <c r="U589" s="5"/>
      <c r="V589" s="5"/>
    </row>
    <row r="590" spans="1:22" ht="20.25" x14ac:dyDescent="0.3">
      <c r="A590" s="73"/>
      <c r="B590" s="74"/>
      <c r="C590" s="74"/>
      <c r="D590" s="75"/>
      <c r="E590" s="76"/>
      <c r="F590" s="74"/>
      <c r="G590" s="74"/>
      <c r="H590" s="75"/>
      <c r="I590" s="76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x14ac:dyDescent="0.25">
      <c r="A592" s="5"/>
      <c r="B592" s="4"/>
      <c r="C592" s="5"/>
      <c r="D592" s="5"/>
      <c r="E592" s="5"/>
      <c r="F592" s="5"/>
      <c r="G592" s="5"/>
      <c r="H592" s="5"/>
      <c r="I592" s="5"/>
      <c r="J592" s="3"/>
      <c r="K592" s="5"/>
      <c r="L592" s="5"/>
      <c r="M592" s="5"/>
      <c r="N592" s="5"/>
      <c r="O592" s="5"/>
      <c r="P592" s="5"/>
      <c r="Q592" s="5"/>
      <c r="R592" s="5"/>
      <c r="S592" s="4"/>
      <c r="T592" s="5"/>
      <c r="U592" s="5"/>
      <c r="V592" s="5"/>
    </row>
    <row r="593" spans="1:22" ht="15.75" x14ac:dyDescent="0.25">
      <c r="A593" s="5"/>
      <c r="B593" s="4"/>
      <c r="C593" s="5"/>
      <c r="D593" s="5"/>
      <c r="E593" s="5"/>
      <c r="F593" s="5"/>
      <c r="G593" s="5"/>
      <c r="H593" s="5"/>
      <c r="I593" s="5"/>
      <c r="J593" s="3"/>
      <c r="K593" s="5"/>
      <c r="L593" s="5"/>
      <c r="M593" s="5"/>
      <c r="N593" s="5"/>
      <c r="O593" s="5"/>
      <c r="P593" s="5"/>
      <c r="Q593" s="5"/>
      <c r="R593" s="5"/>
      <c r="S593" s="4"/>
      <c r="T593" s="5"/>
      <c r="U593" s="5"/>
      <c r="V593" s="5"/>
    </row>
    <row r="594" spans="1:22" ht="45.75" customHeight="1" x14ac:dyDescent="0.25">
      <c r="A594" s="123" t="s">
        <v>148</v>
      </c>
      <c r="B594" s="124"/>
      <c r="C594" s="124"/>
      <c r="D594" s="124"/>
      <c r="E594" s="124"/>
      <c r="F594" s="124"/>
      <c r="G594" s="124"/>
      <c r="H594" s="124"/>
      <c r="I594" s="125"/>
      <c r="J594" s="31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</row>
    <row r="595" spans="1:22" ht="20.25" x14ac:dyDescent="0.3">
      <c r="A595" s="126" t="str">
        <f>+$A$6</f>
        <v>Sep 2017 vs Sep 2018 y Ene-Sep 2017 vs Ene-Sep 2018 / Sep 2017 vs Sep 2018 and Jan-Sep 2017 vs Jan-Sep 2018</v>
      </c>
      <c r="B595" s="127"/>
      <c r="C595" s="127"/>
      <c r="D595" s="127"/>
      <c r="E595" s="127"/>
      <c r="F595" s="127"/>
      <c r="G595" s="127"/>
      <c r="H595" s="127"/>
      <c r="I595" s="128"/>
      <c r="J595" s="33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0.25" x14ac:dyDescent="0.3">
      <c r="A596" s="129" t="s">
        <v>161</v>
      </c>
      <c r="B596" s="130"/>
      <c r="C596" s="130"/>
      <c r="D596" s="130"/>
      <c r="E596" s="130"/>
      <c r="F596" s="130"/>
      <c r="G596" s="130"/>
      <c r="H596" s="130"/>
      <c r="I596" s="131"/>
      <c r="J596" s="33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0.25" x14ac:dyDescent="0.3">
      <c r="A597" s="35"/>
      <c r="B597" s="84">
        <v>2017</v>
      </c>
      <c r="C597" s="84">
        <v>2018</v>
      </c>
      <c r="D597" s="35"/>
      <c r="E597" s="35"/>
      <c r="F597" s="84">
        <v>2017</v>
      </c>
      <c r="G597" s="84">
        <v>2018</v>
      </c>
      <c r="H597" s="35"/>
      <c r="I597" s="35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6" x14ac:dyDescent="0.25">
      <c r="A598" s="64" t="s">
        <v>149</v>
      </c>
      <c r="B598" s="119" t="str">
        <f>$B$238</f>
        <v>sep-17 /
sep-17</v>
      </c>
      <c r="C598" s="119" t="str">
        <f>$C$238</f>
        <v>sep-18 /
sep-18</v>
      </c>
      <c r="D598" s="64" t="s">
        <v>72</v>
      </c>
      <c r="E598" s="64" t="s">
        <v>73</v>
      </c>
      <c r="F598" s="65" t="str">
        <f>$F$9</f>
        <v>Ene-Sep 17 / Jan-Sep 17</v>
      </c>
      <c r="G598" s="65" t="str">
        <f>$G$9</f>
        <v>Ene-Sep 18 / Jan-Sep 18</v>
      </c>
      <c r="H598" s="64" t="s">
        <v>72</v>
      </c>
      <c r="I598" s="64" t="s">
        <v>73</v>
      </c>
      <c r="J598" s="38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</row>
    <row r="599" spans="1:22" ht="20.25" x14ac:dyDescent="0.25">
      <c r="A599" s="116" t="s">
        <v>158</v>
      </c>
      <c r="B599" s="95">
        <v>7600.13</v>
      </c>
      <c r="C599" s="96">
        <v>8052.93</v>
      </c>
      <c r="D599" s="96">
        <f>C599-B599</f>
        <v>452.80000000000018</v>
      </c>
      <c r="E599" s="89">
        <f t="shared" ref="E599" si="44">C599/B599-1</f>
        <v>5.9577928272279479E-2</v>
      </c>
      <c r="F599" s="95">
        <v>74104.22</v>
      </c>
      <c r="G599" s="96">
        <v>74235.639999999985</v>
      </c>
      <c r="H599" s="96">
        <f t="shared" ref="H599:H605" si="45">G599-F599</f>
        <v>131.4199999999837</v>
      </c>
      <c r="I599" s="89">
        <f t="shared" ref="I599:I605" si="46">G599/F599-1</f>
        <v>1.7734482597615564E-3</v>
      </c>
      <c r="J599" s="38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</row>
    <row r="600" spans="1:22" ht="20.25" x14ac:dyDescent="0.25">
      <c r="A600" s="105" t="s">
        <v>37</v>
      </c>
      <c r="B600" s="95">
        <v>6846.5360000000001</v>
      </c>
      <c r="C600" s="96">
        <v>7506.5689999999995</v>
      </c>
      <c r="D600" s="96">
        <f t="shared" ref="D600:D605" si="47">C600-B600</f>
        <v>660.03299999999945</v>
      </c>
      <c r="E600" s="89">
        <f t="shared" ref="E600:E605" si="48">C600/B600-1</f>
        <v>9.6403933317519952E-2</v>
      </c>
      <c r="F600" s="95">
        <v>59373.638000000014</v>
      </c>
      <c r="G600" s="96">
        <v>63099.859999999986</v>
      </c>
      <c r="H600" s="96">
        <f t="shared" si="45"/>
        <v>3726.2219999999725</v>
      </c>
      <c r="I600" s="89">
        <f t="shared" si="46"/>
        <v>6.2758862780144531E-2</v>
      </c>
      <c r="J600" s="40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</row>
    <row r="601" spans="1:22" ht="20.25" x14ac:dyDescent="0.25">
      <c r="A601" s="105" t="s">
        <v>35</v>
      </c>
      <c r="B601" s="95">
        <v>5149.7889999999989</v>
      </c>
      <c r="C601" s="96">
        <v>4779.53</v>
      </c>
      <c r="D601" s="96">
        <f t="shared" si="47"/>
        <v>-370.25899999999911</v>
      </c>
      <c r="E601" s="89">
        <f t="shared" si="48"/>
        <v>-7.1897897175981273E-2</v>
      </c>
      <c r="F601" s="95">
        <v>45819.666999999987</v>
      </c>
      <c r="G601" s="96">
        <v>44080.384000000005</v>
      </c>
      <c r="H601" s="96">
        <f t="shared" si="45"/>
        <v>-1739.2829999999813</v>
      </c>
      <c r="I601" s="89">
        <f t="shared" si="46"/>
        <v>-3.79593112276434E-2</v>
      </c>
      <c r="J601" s="40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</row>
    <row r="602" spans="1:22" ht="20.25" x14ac:dyDescent="0.25">
      <c r="A602" s="116" t="s">
        <v>159</v>
      </c>
      <c r="B602" s="95">
        <v>2456.6219999999998</v>
      </c>
      <c r="C602" s="96">
        <v>3015.5560000000005</v>
      </c>
      <c r="D602" s="96">
        <f t="shared" si="47"/>
        <v>558.93400000000065</v>
      </c>
      <c r="E602" s="89">
        <f t="shared" si="48"/>
        <v>0.22752136877386953</v>
      </c>
      <c r="F602" s="95">
        <v>18832.312999999998</v>
      </c>
      <c r="G602" s="96">
        <v>26305.277999999998</v>
      </c>
      <c r="H602" s="96">
        <f t="shared" si="45"/>
        <v>7472.9650000000001</v>
      </c>
      <c r="I602" s="89">
        <f t="shared" si="46"/>
        <v>0.39681610007225343</v>
      </c>
      <c r="J602" s="40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</row>
    <row r="603" spans="1:22" ht="20.25" x14ac:dyDescent="0.25">
      <c r="A603" s="105" t="s">
        <v>34</v>
      </c>
      <c r="B603" s="95">
        <v>2532.1930000000002</v>
      </c>
      <c r="C603" s="96">
        <v>2560.1130000000003</v>
      </c>
      <c r="D603" s="96">
        <f t="shared" si="47"/>
        <v>27.920000000000073</v>
      </c>
      <c r="E603" s="89">
        <f t="shared" si="48"/>
        <v>1.1026015789475707E-2</v>
      </c>
      <c r="F603" s="95">
        <v>22768.595000000001</v>
      </c>
      <c r="G603" s="96">
        <v>23944.025999999998</v>
      </c>
      <c r="H603" s="96">
        <f t="shared" si="45"/>
        <v>1175.4309999999969</v>
      </c>
      <c r="I603" s="89">
        <f t="shared" si="46"/>
        <v>5.1625100275181524E-2</v>
      </c>
      <c r="J603" s="40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</row>
    <row r="604" spans="1:22" ht="20.25" x14ac:dyDescent="0.25">
      <c r="A604" s="105" t="s">
        <v>33</v>
      </c>
      <c r="B604" s="95">
        <v>286.29899999999998</v>
      </c>
      <c r="C604" s="96">
        <v>334.95400000000001</v>
      </c>
      <c r="D604" s="96">
        <f t="shared" si="47"/>
        <v>48.65500000000003</v>
      </c>
      <c r="E604" s="89">
        <f t="shared" si="48"/>
        <v>0.16994470815476137</v>
      </c>
      <c r="F604" s="95">
        <v>2201.9589999999998</v>
      </c>
      <c r="G604" s="96">
        <v>2881.4970000000003</v>
      </c>
      <c r="H604" s="96">
        <f t="shared" si="45"/>
        <v>679.53800000000047</v>
      </c>
      <c r="I604" s="89">
        <f t="shared" si="46"/>
        <v>0.30860610937805855</v>
      </c>
      <c r="J604" s="40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</row>
    <row r="605" spans="1:22" ht="20.25" x14ac:dyDescent="0.25">
      <c r="A605" s="64" t="s">
        <v>132</v>
      </c>
      <c r="B605" s="115">
        <f>SUM(B599:B604)</f>
        <v>24871.569</v>
      </c>
      <c r="C605" s="115">
        <f>SUM(C599:C604)</f>
        <v>26249.652000000002</v>
      </c>
      <c r="D605" s="115">
        <f t="shared" si="47"/>
        <v>1378.0830000000024</v>
      </c>
      <c r="E605" s="112">
        <f t="shared" si="48"/>
        <v>5.5407964009025923E-2</v>
      </c>
      <c r="F605" s="115">
        <f>SUM(F599:F604)</f>
        <v>223100.39199999999</v>
      </c>
      <c r="G605" s="115">
        <f>SUM(G599:G604)</f>
        <v>234546.68499999997</v>
      </c>
      <c r="H605" s="115">
        <f t="shared" si="45"/>
        <v>11446.292999999976</v>
      </c>
      <c r="I605" s="112">
        <f t="shared" si="46"/>
        <v>5.1305570991555971E-2</v>
      </c>
      <c r="J605" s="44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ht="15.75" x14ac:dyDescent="0.25">
      <c r="A606" s="9" t="s">
        <v>133</v>
      </c>
      <c r="B606" s="46"/>
      <c r="C606" s="46"/>
      <c r="D606" s="46"/>
      <c r="E606" s="45"/>
      <c r="F606" s="46"/>
      <c r="G606" s="47"/>
      <c r="H606" s="46"/>
      <c r="I606" s="45"/>
      <c r="J606" s="44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ht="15.75" x14ac:dyDescent="0.25">
      <c r="A607" s="29" t="s">
        <v>134</v>
      </c>
      <c r="B607" s="46"/>
      <c r="C607" s="46"/>
      <c r="D607" s="46"/>
      <c r="E607" s="45"/>
      <c r="F607" s="46"/>
      <c r="G607" s="47"/>
      <c r="H607" s="46"/>
      <c r="I607" s="45"/>
      <c r="J607" s="44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ht="15.75" x14ac:dyDescent="0.25">
      <c r="A608" s="5" t="s">
        <v>135</v>
      </c>
      <c r="B608" s="46"/>
      <c r="C608" s="46"/>
      <c r="D608" s="46"/>
      <c r="E608" s="45"/>
      <c r="F608" s="46"/>
      <c r="G608" s="47"/>
      <c r="H608" s="46"/>
      <c r="I608" s="45"/>
      <c r="J608" s="44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ht="15.75" x14ac:dyDescent="0.25">
      <c r="A609" s="29" t="s">
        <v>136</v>
      </c>
      <c r="B609" s="46"/>
      <c r="C609" s="46"/>
      <c r="D609" s="46"/>
      <c r="E609" s="45"/>
      <c r="F609" s="46"/>
      <c r="G609" s="47"/>
      <c r="H609" s="46"/>
      <c r="I609" s="45"/>
      <c r="J609" s="44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ht="15.75" customHeight="1" x14ac:dyDescent="0.25">
      <c r="A610" s="133" t="s">
        <v>141</v>
      </c>
      <c r="B610" s="133"/>
      <c r="C610" s="133"/>
      <c r="D610" s="133"/>
      <c r="E610" s="133"/>
      <c r="F610" s="133"/>
      <c r="G610" s="133"/>
      <c r="H610" s="133"/>
      <c r="I610" s="133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1:22" x14ac:dyDescent="0.25">
      <c r="A611" s="133"/>
      <c r="B611" s="133"/>
      <c r="C611" s="133"/>
      <c r="D611" s="133"/>
      <c r="E611" s="133"/>
      <c r="F611" s="133"/>
      <c r="G611" s="133"/>
      <c r="H611" s="133"/>
      <c r="I611" s="133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1:22" ht="15.75" x14ac:dyDescent="0.25">
      <c r="A612" s="133"/>
      <c r="B612" s="133"/>
      <c r="C612" s="133"/>
      <c r="D612" s="133"/>
      <c r="E612" s="133"/>
      <c r="F612" s="133"/>
      <c r="G612" s="133"/>
      <c r="H612" s="133"/>
      <c r="I612" s="13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x14ac:dyDescent="0.25">
      <c r="A613" s="133"/>
      <c r="B613" s="133"/>
      <c r="C613" s="133"/>
      <c r="D613" s="133"/>
      <c r="E613" s="133"/>
      <c r="F613" s="133"/>
      <c r="G613" s="133"/>
      <c r="H613" s="133"/>
      <c r="I613" s="13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x14ac:dyDescent="0.25">
      <c r="A614" s="5"/>
      <c r="B614" s="77"/>
      <c r="C614" s="78"/>
      <c r="D614" s="78"/>
      <c r="E614" s="78"/>
      <c r="F614" s="78"/>
      <c r="G614" s="78"/>
      <c r="H614" s="78"/>
      <c r="I614" s="78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x14ac:dyDescent="0.25">
      <c r="A615" s="5"/>
      <c r="B615" s="77"/>
      <c r="C615" s="78"/>
      <c r="D615" s="78"/>
      <c r="E615" s="78"/>
      <c r="F615" s="78"/>
      <c r="G615" s="78"/>
      <c r="H615" s="78"/>
      <c r="I615" s="78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x14ac:dyDescent="0.25">
      <c r="A616" s="5"/>
      <c r="B616" s="4"/>
      <c r="C616" s="5"/>
      <c r="D616" s="5"/>
      <c r="E616" s="5"/>
      <c r="F616" s="5"/>
      <c r="G616" s="5"/>
      <c r="H616" s="5"/>
      <c r="I616" s="5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x14ac:dyDescent="0.25">
      <c r="A617" s="5"/>
      <c r="B617" s="4"/>
      <c r="C617" s="5"/>
      <c r="D617" s="5"/>
      <c r="E617" s="5"/>
      <c r="F617" s="5"/>
      <c r="G617" s="5"/>
      <c r="H617" s="5"/>
      <c r="I617" s="5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x14ac:dyDescent="0.25">
      <c r="A618" s="5"/>
      <c r="B618" s="4"/>
      <c r="C618" s="5"/>
      <c r="D618" s="5"/>
      <c r="E618" s="5"/>
      <c r="F618" s="5"/>
      <c r="G618" s="5"/>
      <c r="H618" s="5"/>
      <c r="I618" s="5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x14ac:dyDescent="0.25">
      <c r="A619" s="5"/>
      <c r="B619" s="4"/>
      <c r="C619" s="5"/>
      <c r="D619" s="5"/>
      <c r="E619" s="5"/>
      <c r="F619" s="5"/>
      <c r="G619" s="5"/>
      <c r="H619" s="5"/>
      <c r="I619" s="5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x14ac:dyDescent="0.25">
      <c r="A620" s="5"/>
      <c r="B620" s="4"/>
      <c r="C620" s="5"/>
      <c r="D620" s="5"/>
      <c r="E620" s="5"/>
      <c r="F620" s="5"/>
      <c r="G620" s="5"/>
      <c r="H620" s="5"/>
      <c r="I620" s="5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x14ac:dyDescent="0.25">
      <c r="A621" s="5"/>
      <c r="B621" s="4"/>
      <c r="C621" s="5"/>
      <c r="D621" s="5"/>
      <c r="E621" s="5"/>
      <c r="F621" s="5"/>
      <c r="G621" s="5"/>
      <c r="H621" s="5"/>
      <c r="I621" s="5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x14ac:dyDescent="0.25">
      <c r="A622" s="5"/>
      <c r="B622" s="4"/>
      <c r="C622" s="5"/>
      <c r="D622" s="5"/>
      <c r="E622" s="5"/>
      <c r="F622" s="5"/>
      <c r="G622" s="5"/>
      <c r="H622" s="5"/>
      <c r="I622" s="5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x14ac:dyDescent="0.25">
      <c r="A623" s="5"/>
      <c r="B623" s="4"/>
      <c r="C623" s="5"/>
      <c r="D623" s="5"/>
      <c r="E623" s="5"/>
      <c r="F623" s="5"/>
      <c r="G623" s="5"/>
      <c r="H623" s="5"/>
      <c r="I623" s="5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x14ac:dyDescent="0.25">
      <c r="A624" s="5"/>
      <c r="B624" s="4"/>
      <c r="C624" s="5"/>
      <c r="D624" s="5"/>
      <c r="E624" s="5"/>
      <c r="F624" s="5"/>
      <c r="G624" s="5"/>
      <c r="H624" s="5"/>
      <c r="I624" s="5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x14ac:dyDescent="0.25">
      <c r="A625" s="5"/>
      <c r="B625" s="4"/>
      <c r="C625" s="5"/>
      <c r="D625" s="5"/>
      <c r="E625" s="5"/>
      <c r="F625" s="5"/>
      <c r="G625" s="5"/>
      <c r="H625" s="5"/>
      <c r="I625" s="5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x14ac:dyDescent="0.25">
      <c r="A626" s="5"/>
      <c r="B626" s="4"/>
      <c r="C626" s="5"/>
      <c r="D626" s="5"/>
      <c r="E626" s="5"/>
      <c r="F626" s="16"/>
      <c r="G626" s="16"/>
      <c r="H626" s="5"/>
      <c r="I626" s="5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x14ac:dyDescent="0.25">
      <c r="A627" s="5"/>
      <c r="B627" s="4"/>
      <c r="C627" s="5"/>
      <c r="D627" s="5"/>
      <c r="E627" s="5"/>
      <c r="F627" s="5"/>
      <c r="G627" s="5"/>
      <c r="H627" s="5"/>
      <c r="I627" s="5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x14ac:dyDescent="0.25">
      <c r="A628" s="5"/>
      <c r="B628" s="4"/>
      <c r="C628" s="5"/>
      <c r="D628" s="5"/>
      <c r="E628" s="5"/>
      <c r="F628" s="5"/>
      <c r="G628" s="5"/>
      <c r="H628" s="5"/>
      <c r="I628" s="5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x14ac:dyDescent="0.25">
      <c r="A629" s="5"/>
      <c r="B629" s="4"/>
      <c r="C629" s="5"/>
      <c r="D629" s="5"/>
      <c r="E629" s="5"/>
      <c r="F629" s="5"/>
      <c r="G629" s="5"/>
      <c r="H629" s="5"/>
      <c r="I629" s="5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x14ac:dyDescent="0.25">
      <c r="A630" s="5"/>
      <c r="B630" s="4"/>
      <c r="C630" s="5"/>
      <c r="D630" s="5"/>
      <c r="E630" s="5"/>
      <c r="F630" s="5"/>
      <c r="G630" s="5"/>
      <c r="H630" s="5"/>
      <c r="I630" s="5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x14ac:dyDescent="0.25">
      <c r="A631" s="5"/>
      <c r="B631" s="4"/>
      <c r="C631" s="5"/>
      <c r="D631" s="5"/>
      <c r="E631" s="5"/>
      <c r="F631" s="5"/>
      <c r="G631" s="5"/>
      <c r="H631" s="5"/>
      <c r="I631" s="5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x14ac:dyDescent="0.25">
      <c r="A632" s="5"/>
      <c r="B632" s="4"/>
      <c r="C632" s="5"/>
      <c r="D632" s="5"/>
      <c r="E632" s="5"/>
      <c r="F632" s="5"/>
      <c r="G632" s="5"/>
      <c r="H632" s="5"/>
      <c r="I632" s="5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x14ac:dyDescent="0.25">
      <c r="A633" s="5"/>
      <c r="B633" s="4"/>
      <c r="C633" s="5"/>
      <c r="D633" s="5"/>
      <c r="E633" s="5"/>
      <c r="F633" s="5"/>
      <c r="G633" s="5"/>
      <c r="H633" s="5"/>
      <c r="I633" s="5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x14ac:dyDescent="0.25">
      <c r="A634" s="5"/>
      <c r="B634" s="4"/>
      <c r="C634" s="5"/>
      <c r="D634" s="5"/>
      <c r="E634" s="5"/>
      <c r="F634" s="5"/>
      <c r="G634" s="5"/>
      <c r="H634" s="5"/>
      <c r="I634" s="5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x14ac:dyDescent="0.25">
      <c r="A635" s="5"/>
      <c r="B635" s="4"/>
      <c r="C635" s="5"/>
      <c r="D635" s="5"/>
      <c r="E635" s="5"/>
      <c r="F635" s="5"/>
      <c r="G635" s="5"/>
      <c r="H635" s="5"/>
      <c r="I635" s="5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x14ac:dyDescent="0.25">
      <c r="A636" s="5"/>
      <c r="B636" s="4"/>
      <c r="C636" s="5"/>
      <c r="D636" s="5"/>
      <c r="E636" s="5"/>
      <c r="F636" s="5"/>
      <c r="G636" s="5"/>
      <c r="H636" s="5"/>
      <c r="I636" s="5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x14ac:dyDescent="0.25">
      <c r="A637" s="5"/>
      <c r="B637" s="4"/>
      <c r="C637" s="5"/>
      <c r="D637" s="5"/>
      <c r="E637" s="5"/>
      <c r="F637" s="5"/>
      <c r="G637" s="5"/>
      <c r="H637" s="5"/>
      <c r="I637" s="5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x14ac:dyDescent="0.25">
      <c r="A638" s="5"/>
      <c r="B638" s="4"/>
      <c r="C638" s="5"/>
      <c r="D638" s="5"/>
      <c r="E638" s="5"/>
      <c r="F638" s="5"/>
      <c r="G638" s="5"/>
      <c r="H638" s="5"/>
      <c r="I638" s="5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x14ac:dyDescent="0.25">
      <c r="A639" s="5"/>
      <c r="B639" s="4"/>
      <c r="C639" s="5"/>
      <c r="D639" s="5"/>
      <c r="E639" s="5"/>
      <c r="F639" s="5"/>
      <c r="G639" s="5"/>
      <c r="H639" s="5"/>
      <c r="I639" s="5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x14ac:dyDescent="0.25">
      <c r="A640" s="5"/>
      <c r="B640" s="4"/>
      <c r="C640" s="5"/>
      <c r="D640" s="5"/>
      <c r="E640" s="5"/>
      <c r="F640" s="5"/>
      <c r="G640" s="5"/>
      <c r="H640" s="5"/>
      <c r="I640" s="5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x14ac:dyDescent="0.25">
      <c r="A641" s="5"/>
      <c r="B641" s="4"/>
      <c r="C641" s="5"/>
      <c r="D641" s="5"/>
      <c r="E641" s="5"/>
      <c r="F641" s="5"/>
      <c r="G641" s="5"/>
      <c r="H641" s="5"/>
      <c r="I641" s="5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x14ac:dyDescent="0.25">
      <c r="A642" s="5"/>
      <c r="B642" s="4"/>
      <c r="C642" s="5"/>
      <c r="D642" s="5"/>
      <c r="E642" s="5"/>
      <c r="F642" s="5"/>
      <c r="G642" s="5"/>
      <c r="H642" s="5"/>
      <c r="I642" s="5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x14ac:dyDescent="0.25">
      <c r="A643" s="5"/>
      <c r="B643" s="4"/>
      <c r="C643" s="5"/>
      <c r="D643" s="5"/>
      <c r="E643" s="5"/>
      <c r="F643" s="5"/>
      <c r="G643" s="5"/>
      <c r="H643" s="5"/>
      <c r="I643" s="5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x14ac:dyDescent="0.25">
      <c r="A644" s="5"/>
      <c r="B644" s="4"/>
      <c r="C644" s="5"/>
      <c r="D644" s="5"/>
      <c r="E644" s="5"/>
      <c r="F644" s="5"/>
      <c r="G644" s="5"/>
      <c r="H644" s="5"/>
      <c r="I644" s="5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x14ac:dyDescent="0.25">
      <c r="A645" s="5"/>
      <c r="B645" s="4"/>
      <c r="C645" s="5"/>
      <c r="D645" s="5"/>
      <c r="E645" s="5"/>
      <c r="F645" s="5"/>
      <c r="G645" s="5"/>
      <c r="H645" s="5"/>
      <c r="I645" s="5"/>
      <c r="J645" s="3"/>
      <c r="K645" s="5"/>
      <c r="L645" s="5"/>
      <c r="M645" s="5"/>
      <c r="N645" s="5"/>
      <c r="O645" s="5"/>
      <c r="P645" s="5"/>
      <c r="Q645" s="5"/>
      <c r="R645" s="5"/>
      <c r="S645" s="4"/>
      <c r="T645" s="5"/>
      <c r="U645" s="5"/>
      <c r="V645" s="5"/>
    </row>
    <row r="646" spans="1:22" ht="15.75" x14ac:dyDescent="0.25">
      <c r="A646" s="5"/>
      <c r="B646" s="4"/>
      <c r="C646" s="5"/>
      <c r="D646" s="5"/>
      <c r="E646" s="5"/>
      <c r="F646" s="5"/>
      <c r="G646" s="5"/>
      <c r="H646" s="5"/>
      <c r="I646" s="5"/>
      <c r="J646" s="3"/>
      <c r="K646" s="5"/>
      <c r="L646" s="5"/>
      <c r="M646" s="5"/>
      <c r="N646" s="5"/>
      <c r="O646" s="5"/>
      <c r="P646" s="5"/>
      <c r="Q646" s="5"/>
      <c r="R646" s="5"/>
      <c r="S646" s="4"/>
      <c r="T646" s="5"/>
      <c r="U646" s="5"/>
      <c r="V646" s="5"/>
    </row>
    <row r="647" spans="1:22" ht="15.75" x14ac:dyDescent="0.25">
      <c r="A647" s="5"/>
      <c r="B647" s="4"/>
      <c r="C647" s="5"/>
      <c r="D647" s="5"/>
      <c r="E647" s="5"/>
      <c r="F647" s="5"/>
      <c r="G647" s="5"/>
      <c r="H647" s="5"/>
      <c r="I647" s="5"/>
      <c r="J647" s="3"/>
      <c r="K647" s="5"/>
      <c r="L647" s="5"/>
      <c r="M647" s="5"/>
      <c r="N647" s="5"/>
      <c r="O647" s="5"/>
      <c r="P647" s="5"/>
      <c r="Q647" s="5"/>
      <c r="R647" s="5"/>
      <c r="S647" s="4"/>
      <c r="T647" s="5"/>
      <c r="U647" s="5"/>
      <c r="V647" s="5"/>
    </row>
    <row r="648" spans="1:22" ht="15.75" x14ac:dyDescent="0.25">
      <c r="A648" s="5"/>
      <c r="B648" s="4"/>
      <c r="C648" s="5"/>
      <c r="D648" s="5"/>
      <c r="E648" s="5"/>
      <c r="F648" s="5"/>
      <c r="G648" s="5"/>
      <c r="H648" s="5"/>
      <c r="I648" s="5"/>
      <c r="J648" s="3"/>
      <c r="K648" s="5"/>
      <c r="L648" s="5"/>
      <c r="M648" s="5"/>
      <c r="N648" s="5"/>
      <c r="O648" s="5"/>
      <c r="P648" s="5"/>
      <c r="Q648" s="5"/>
      <c r="R648" s="5"/>
      <c r="S648" s="4"/>
      <c r="T648" s="5"/>
      <c r="U648" s="5"/>
      <c r="V648" s="5"/>
    </row>
    <row r="649" spans="1:22" ht="15.75" x14ac:dyDescent="0.25">
      <c r="A649" s="5"/>
      <c r="B649" s="4"/>
      <c r="C649" s="5"/>
      <c r="D649" s="5"/>
      <c r="E649" s="5"/>
      <c r="F649" s="5"/>
      <c r="G649" s="5"/>
      <c r="H649" s="5"/>
      <c r="I649" s="5"/>
      <c r="J649" s="3"/>
      <c r="K649" s="5"/>
      <c r="L649" s="5"/>
      <c r="M649" s="5"/>
      <c r="N649" s="5"/>
      <c r="O649" s="5"/>
      <c r="P649" s="5"/>
      <c r="Q649" s="5"/>
      <c r="R649" s="5"/>
      <c r="S649" s="4"/>
      <c r="T649" s="5"/>
      <c r="U649" s="5"/>
      <c r="V649" s="5"/>
    </row>
    <row r="650" spans="1:22" ht="15.75" x14ac:dyDescent="0.25">
      <c r="A650" s="5"/>
      <c r="B650" s="4"/>
      <c r="C650" s="5"/>
      <c r="D650" s="5"/>
      <c r="E650" s="5"/>
      <c r="F650" s="5"/>
      <c r="G650" s="5"/>
      <c r="H650" s="5"/>
      <c r="I650" s="5"/>
      <c r="J650" s="3"/>
      <c r="K650" s="5"/>
      <c r="L650" s="5"/>
      <c r="M650" s="5"/>
      <c r="N650" s="5"/>
      <c r="O650" s="5"/>
      <c r="P650" s="5"/>
      <c r="Q650" s="5"/>
      <c r="R650" s="5"/>
      <c r="S650" s="4"/>
      <c r="T650" s="5"/>
      <c r="U650" s="5"/>
      <c r="V650" s="5"/>
    </row>
    <row r="651" spans="1:22" ht="15.75" x14ac:dyDescent="0.25">
      <c r="A651" s="5"/>
      <c r="B651" s="4"/>
      <c r="C651" s="5"/>
      <c r="D651" s="5"/>
      <c r="E651" s="5"/>
      <c r="F651" s="5"/>
      <c r="G651" s="5"/>
      <c r="H651" s="5"/>
      <c r="I651" s="5"/>
      <c r="J651" s="3"/>
      <c r="K651" s="5"/>
      <c r="L651" s="5"/>
      <c r="M651" s="5"/>
      <c r="N651" s="5"/>
      <c r="O651" s="5"/>
      <c r="P651" s="5"/>
      <c r="Q651" s="5"/>
      <c r="R651" s="5"/>
      <c r="S651" s="4"/>
      <c r="T651" s="5"/>
      <c r="U651" s="5"/>
      <c r="V651" s="5"/>
    </row>
    <row r="652" spans="1:22" ht="15.75" x14ac:dyDescent="0.25">
      <c r="A652" s="5"/>
      <c r="B652" s="4"/>
      <c r="C652" s="5"/>
      <c r="D652" s="5"/>
      <c r="E652" s="5"/>
      <c r="F652" s="5"/>
      <c r="G652" s="5"/>
      <c r="H652" s="5"/>
      <c r="I652" s="5"/>
      <c r="J652" s="3"/>
      <c r="K652" s="5"/>
      <c r="L652" s="5"/>
      <c r="M652" s="5"/>
      <c r="N652" s="5"/>
      <c r="O652" s="5"/>
      <c r="P652" s="5"/>
      <c r="Q652" s="5"/>
      <c r="R652" s="5"/>
      <c r="S652" s="4"/>
      <c r="T652" s="5"/>
      <c r="U652" s="5"/>
      <c r="V652" s="5"/>
    </row>
    <row r="653" spans="1:22" ht="15.75" x14ac:dyDescent="0.25">
      <c r="A653" s="5"/>
      <c r="B653" s="4"/>
      <c r="C653" s="5"/>
      <c r="D653" s="5"/>
      <c r="E653" s="5"/>
      <c r="F653" s="5"/>
      <c r="G653" s="5"/>
      <c r="H653" s="5"/>
      <c r="I653" s="5"/>
      <c r="J653" s="3"/>
      <c r="K653" s="5"/>
      <c r="L653" s="5"/>
      <c r="M653" s="5"/>
      <c r="N653" s="5"/>
      <c r="O653" s="5"/>
      <c r="P653" s="5"/>
      <c r="Q653" s="5"/>
      <c r="R653" s="5"/>
      <c r="S653" s="4"/>
      <c r="T653" s="5"/>
      <c r="U653" s="5"/>
      <c r="V653" s="5"/>
    </row>
    <row r="654" spans="1:22" ht="15.75" x14ac:dyDescent="0.25">
      <c r="A654" s="5"/>
      <c r="B654" s="4"/>
      <c r="C654" s="5"/>
      <c r="D654" s="5"/>
      <c r="E654" s="5"/>
      <c r="F654" s="5"/>
      <c r="G654" s="5"/>
      <c r="H654" s="5"/>
      <c r="I654" s="5"/>
      <c r="J654" s="3"/>
      <c r="K654" s="5"/>
      <c r="L654" s="5"/>
      <c r="M654" s="5"/>
      <c r="N654" s="5"/>
      <c r="O654" s="5"/>
      <c r="P654" s="5"/>
      <c r="Q654" s="5"/>
      <c r="R654" s="5"/>
      <c r="S654" s="4"/>
      <c r="T654" s="5"/>
      <c r="U654" s="5"/>
      <c r="V654" s="5"/>
    </row>
    <row r="655" spans="1:22" ht="15.75" x14ac:dyDescent="0.25">
      <c r="A655" s="5"/>
      <c r="B655" s="4"/>
      <c r="C655" s="5"/>
      <c r="D655" s="5"/>
      <c r="E655" s="5"/>
      <c r="F655" s="5"/>
      <c r="G655" s="5"/>
      <c r="H655" s="5"/>
      <c r="I655" s="5"/>
      <c r="J655" s="3"/>
      <c r="K655" s="5"/>
      <c r="L655" s="5"/>
      <c r="M655" s="5"/>
      <c r="N655" s="5"/>
      <c r="O655" s="5"/>
      <c r="P655" s="5"/>
      <c r="Q655" s="5"/>
      <c r="R655" s="5"/>
      <c r="S655" s="4"/>
      <c r="T655" s="5"/>
      <c r="U655" s="5"/>
      <c r="V655" s="5"/>
    </row>
    <row r="656" spans="1:22" ht="15.75" x14ac:dyDescent="0.25">
      <c r="A656" s="5"/>
      <c r="B656" s="4"/>
      <c r="C656" s="5"/>
      <c r="D656" s="5"/>
      <c r="E656" s="5"/>
      <c r="F656" s="5"/>
      <c r="G656" s="5"/>
      <c r="H656" s="5"/>
      <c r="I656" s="5"/>
      <c r="J656" s="3"/>
      <c r="K656" s="5"/>
      <c r="L656" s="5"/>
      <c r="M656" s="5"/>
      <c r="N656" s="5"/>
      <c r="O656" s="5"/>
      <c r="P656" s="5"/>
      <c r="Q656" s="5"/>
      <c r="R656" s="5"/>
      <c r="S656" s="4"/>
      <c r="T656" s="5"/>
      <c r="U656" s="5"/>
      <c r="V656" s="5"/>
    </row>
    <row r="657" spans="1:22" ht="15.75" x14ac:dyDescent="0.25">
      <c r="A657" s="5"/>
      <c r="B657" s="4"/>
      <c r="C657" s="5"/>
      <c r="D657" s="5"/>
      <c r="E657" s="5"/>
      <c r="F657" s="5"/>
      <c r="G657" s="5"/>
      <c r="H657" s="5"/>
      <c r="I657" s="5"/>
      <c r="J657" s="3"/>
      <c r="K657" s="5"/>
      <c r="L657" s="5"/>
      <c r="M657" s="5"/>
      <c r="N657" s="5"/>
      <c r="O657" s="5"/>
      <c r="P657" s="5"/>
      <c r="Q657" s="5"/>
      <c r="R657" s="5"/>
      <c r="S657" s="4"/>
      <c r="T657" s="5"/>
      <c r="U657" s="5"/>
      <c r="V657" s="5"/>
    </row>
    <row r="658" spans="1:22" ht="15.75" x14ac:dyDescent="0.25">
      <c r="A658" s="5"/>
      <c r="B658" s="4"/>
      <c r="C658" s="5"/>
      <c r="D658" s="5"/>
      <c r="E658" s="5"/>
      <c r="F658" s="5"/>
      <c r="G658" s="5"/>
      <c r="H658" s="5"/>
      <c r="I658" s="5"/>
      <c r="J658" s="3"/>
      <c r="K658" s="5"/>
      <c r="L658" s="5"/>
      <c r="M658" s="5"/>
      <c r="N658" s="5"/>
      <c r="O658" s="5"/>
      <c r="P658" s="5"/>
      <c r="Q658" s="5"/>
      <c r="R658" s="5"/>
      <c r="S658" s="4"/>
      <c r="T658" s="5"/>
      <c r="U658" s="5"/>
      <c r="V658" s="5"/>
    </row>
    <row r="659" spans="1:22" ht="15.75" x14ac:dyDescent="0.25">
      <c r="A659" s="5"/>
      <c r="B659" s="4"/>
      <c r="C659" s="5"/>
      <c r="D659" s="5"/>
      <c r="E659" s="5"/>
      <c r="F659" s="5"/>
      <c r="G659" s="5"/>
      <c r="H659" s="5"/>
      <c r="I659" s="5"/>
      <c r="J659" s="3"/>
      <c r="K659" s="5"/>
      <c r="L659" s="5"/>
      <c r="M659" s="5"/>
      <c r="N659" s="5"/>
      <c r="O659" s="5"/>
      <c r="P659" s="5"/>
      <c r="Q659" s="5"/>
      <c r="R659" s="5"/>
      <c r="S659" s="4"/>
      <c r="T659" s="5"/>
      <c r="U659" s="5"/>
      <c r="V659" s="5"/>
    </row>
    <row r="660" spans="1:22" ht="15.75" x14ac:dyDescent="0.25">
      <c r="A660" s="5"/>
      <c r="B660" s="4"/>
      <c r="C660" s="5"/>
      <c r="D660" s="5"/>
      <c r="E660" s="5"/>
      <c r="F660" s="5"/>
      <c r="G660" s="5"/>
      <c r="H660" s="5"/>
      <c r="I660" s="5"/>
      <c r="J660" s="3"/>
      <c r="K660" s="5"/>
      <c r="L660" s="5"/>
      <c r="M660" s="5"/>
      <c r="N660" s="5"/>
      <c r="O660" s="5"/>
      <c r="P660" s="5"/>
      <c r="Q660" s="5"/>
      <c r="R660" s="5"/>
      <c r="S660" s="4"/>
      <c r="T660" s="5"/>
      <c r="U660" s="5"/>
      <c r="V660" s="5"/>
    </row>
    <row r="661" spans="1:22" ht="15.75" x14ac:dyDescent="0.25">
      <c r="A661" s="5"/>
      <c r="B661" s="4"/>
      <c r="C661" s="5"/>
      <c r="D661" s="5"/>
      <c r="E661" s="5"/>
      <c r="F661" s="5"/>
      <c r="G661" s="5"/>
      <c r="H661" s="5"/>
      <c r="I661" s="5"/>
      <c r="J661" s="3"/>
      <c r="K661" s="5"/>
      <c r="L661" s="5"/>
      <c r="M661" s="5"/>
      <c r="N661" s="5"/>
      <c r="O661" s="5"/>
      <c r="P661" s="5"/>
      <c r="Q661" s="5"/>
      <c r="R661" s="5"/>
      <c r="S661" s="4"/>
      <c r="T661" s="5"/>
      <c r="U661" s="5"/>
      <c r="V661" s="5"/>
    </row>
    <row r="662" spans="1:22" ht="15.75" x14ac:dyDescent="0.25">
      <c r="A662" s="5"/>
      <c r="B662" s="4"/>
      <c r="C662" s="5"/>
      <c r="D662" s="5"/>
      <c r="E662" s="5"/>
      <c r="F662" s="5"/>
      <c r="G662" s="5"/>
      <c r="H662" s="5"/>
      <c r="I662" s="5"/>
      <c r="J662" s="3"/>
      <c r="K662" s="5"/>
      <c r="L662" s="5"/>
      <c r="M662" s="5"/>
      <c r="N662" s="5"/>
      <c r="O662" s="5"/>
      <c r="P662" s="5"/>
      <c r="Q662" s="5"/>
      <c r="R662" s="5"/>
      <c r="S662" s="4"/>
      <c r="T662" s="5"/>
      <c r="U662" s="5"/>
      <c r="V662" s="5"/>
    </row>
    <row r="663" spans="1:22" ht="43.5" customHeight="1" x14ac:dyDescent="0.25">
      <c r="A663" s="123" t="s">
        <v>150</v>
      </c>
      <c r="B663" s="124"/>
      <c r="C663" s="124"/>
      <c r="D663" s="124"/>
      <c r="E663" s="124"/>
      <c r="F663" s="124"/>
      <c r="G663" s="124"/>
      <c r="H663" s="124"/>
      <c r="I663" s="125"/>
      <c r="J663" s="3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5"/>
      <c r="V663" s="5"/>
    </row>
    <row r="664" spans="1:22" ht="20.25" x14ac:dyDescent="0.3">
      <c r="A664" s="126" t="str">
        <f>+$A$6</f>
        <v>Sep 2017 vs Sep 2018 y Ene-Sep 2017 vs Ene-Sep 2018 / Sep 2017 vs Sep 2018 and Jan-Sep 2017 vs Jan-Sep 2018</v>
      </c>
      <c r="B664" s="127"/>
      <c r="C664" s="127"/>
      <c r="D664" s="127"/>
      <c r="E664" s="127"/>
      <c r="F664" s="127"/>
      <c r="G664" s="127"/>
      <c r="H664" s="127"/>
      <c r="I664" s="128"/>
      <c r="J664" s="3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5"/>
      <c r="V664" s="5"/>
    </row>
    <row r="665" spans="1:22" ht="20.25" x14ac:dyDescent="0.3">
      <c r="A665" s="129" t="s">
        <v>161</v>
      </c>
      <c r="B665" s="130"/>
      <c r="C665" s="130"/>
      <c r="D665" s="130"/>
      <c r="E665" s="130"/>
      <c r="F665" s="130"/>
      <c r="G665" s="130"/>
      <c r="H665" s="130"/>
      <c r="I665" s="131"/>
      <c r="J665" s="3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5"/>
      <c r="V665" s="5"/>
    </row>
    <row r="666" spans="1:22" ht="20.25" x14ac:dyDescent="0.3">
      <c r="A666" s="35"/>
      <c r="B666" s="84">
        <v>2017</v>
      </c>
      <c r="C666" s="84">
        <v>2018</v>
      </c>
      <c r="D666" s="35"/>
      <c r="E666" s="35"/>
      <c r="F666" s="84">
        <v>2017</v>
      </c>
      <c r="G666" s="84">
        <v>2018</v>
      </c>
      <c r="H666" s="35"/>
      <c r="I666" s="35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5"/>
      <c r="V666" s="5"/>
    </row>
    <row r="667" spans="1:22" ht="36" x14ac:dyDescent="0.25">
      <c r="A667" s="22" t="s">
        <v>144</v>
      </c>
      <c r="B667" s="118" t="str">
        <f>$B$238</f>
        <v>sep-17 /
sep-17</v>
      </c>
      <c r="C667" s="118" t="str">
        <f>$C$238</f>
        <v>sep-18 /
sep-18</v>
      </c>
      <c r="D667" s="22" t="s">
        <v>72</v>
      </c>
      <c r="E667" s="22" t="s">
        <v>73</v>
      </c>
      <c r="F667" s="23" t="str">
        <f>$F$9</f>
        <v>Ene-Sep 17 / Jan-Sep 17</v>
      </c>
      <c r="G667" s="23" t="str">
        <f>$G$9</f>
        <v>Ene-Sep 18 / Jan-Sep 18</v>
      </c>
      <c r="H667" s="22" t="s">
        <v>72</v>
      </c>
      <c r="I667" s="22" t="s">
        <v>73</v>
      </c>
      <c r="J667" s="3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5"/>
      <c r="V667" s="5"/>
    </row>
    <row r="668" spans="1:22" ht="20.25" x14ac:dyDescent="0.25">
      <c r="A668" s="116" t="s">
        <v>158</v>
      </c>
      <c r="B668" s="95">
        <v>37596.01</v>
      </c>
      <c r="C668" s="95">
        <v>38560.639999999999</v>
      </c>
      <c r="D668" s="95">
        <f t="shared" ref="D668" si="49">C668-B668</f>
        <v>964.62999999999738</v>
      </c>
      <c r="E668" s="89">
        <f>C668/B668-1</f>
        <v>2.5657775918242365E-2</v>
      </c>
      <c r="F668" s="95">
        <v>317204.28000000003</v>
      </c>
      <c r="G668" s="95">
        <v>352927.76</v>
      </c>
      <c r="H668" s="95">
        <f t="shared" ref="H668:H674" si="50">G668-F668</f>
        <v>35723.479999999981</v>
      </c>
      <c r="I668" s="89">
        <f>G668/F668-1</f>
        <v>0.11261979188931481</v>
      </c>
      <c r="J668" s="3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5"/>
      <c r="V668" s="5"/>
    </row>
    <row r="669" spans="1:22" ht="20.25" x14ac:dyDescent="0.25">
      <c r="A669" s="12" t="s">
        <v>37</v>
      </c>
      <c r="B669" s="95">
        <v>9827.6819999999989</v>
      </c>
      <c r="C669" s="95">
        <v>9871.9700000000012</v>
      </c>
      <c r="D669" s="95">
        <f t="shared" ref="D669:D674" si="51">C669-B669</f>
        <v>44.288000000002285</v>
      </c>
      <c r="E669" s="89">
        <f t="shared" ref="E669:E674" si="52">C669/B669-1</f>
        <v>4.5064543195436624E-3</v>
      </c>
      <c r="F669" s="95">
        <v>90426.758000000002</v>
      </c>
      <c r="G669" s="95">
        <v>91332.149000000005</v>
      </c>
      <c r="H669" s="95">
        <f t="shared" si="50"/>
        <v>905.39100000000326</v>
      </c>
      <c r="I669" s="89">
        <f t="shared" ref="I669:I674" si="53">G669/F669-1</f>
        <v>1.001242353507803E-2</v>
      </c>
      <c r="J669" s="3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5"/>
      <c r="V669" s="5"/>
    </row>
    <row r="670" spans="1:22" ht="20.25" x14ac:dyDescent="0.25">
      <c r="A670" s="117" t="s">
        <v>159</v>
      </c>
      <c r="B670" s="95">
        <v>3391.9399999999996</v>
      </c>
      <c r="C670" s="95">
        <v>5026.3890000000001</v>
      </c>
      <c r="D670" s="95">
        <f t="shared" si="51"/>
        <v>1634.4490000000005</v>
      </c>
      <c r="E670" s="89">
        <f t="shared" si="52"/>
        <v>0.48186259190905512</v>
      </c>
      <c r="F670" s="95">
        <v>30748.042999999998</v>
      </c>
      <c r="G670" s="95">
        <v>40268.624000000003</v>
      </c>
      <c r="H670" s="95">
        <f t="shared" si="50"/>
        <v>9520.5810000000056</v>
      </c>
      <c r="I670" s="89">
        <f t="shared" si="53"/>
        <v>0.30963209593534158</v>
      </c>
      <c r="J670" s="3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5"/>
      <c r="V670" s="5"/>
    </row>
    <row r="671" spans="1:22" ht="20.25" x14ac:dyDescent="0.25">
      <c r="A671" s="105" t="s">
        <v>35</v>
      </c>
      <c r="B671" s="95">
        <v>3161.712</v>
      </c>
      <c r="C671" s="95">
        <v>3532.3590000000004</v>
      </c>
      <c r="D671" s="95">
        <f t="shared" si="51"/>
        <v>370.64700000000039</v>
      </c>
      <c r="E671" s="89">
        <f t="shared" si="52"/>
        <v>0.11722984256630586</v>
      </c>
      <c r="F671" s="95">
        <v>27638.109000000004</v>
      </c>
      <c r="G671" s="95">
        <v>29431.105000000003</v>
      </c>
      <c r="H671" s="95">
        <f t="shared" si="50"/>
        <v>1792.9959999999992</v>
      </c>
      <c r="I671" s="89">
        <f t="shared" si="53"/>
        <v>6.4874047641971355E-2</v>
      </c>
      <c r="J671" s="3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5"/>
      <c r="V671" s="5"/>
    </row>
    <row r="672" spans="1:22" ht="20.25" x14ac:dyDescent="0.25">
      <c r="A672" s="105" t="s">
        <v>34</v>
      </c>
      <c r="B672" s="95">
        <v>1929.0989999999999</v>
      </c>
      <c r="C672" s="95">
        <v>2056.201</v>
      </c>
      <c r="D672" s="95">
        <f t="shared" si="51"/>
        <v>127.10200000000009</v>
      </c>
      <c r="E672" s="89">
        <f t="shared" si="52"/>
        <v>6.5886717063250888E-2</v>
      </c>
      <c r="F672" s="95">
        <v>20627.824000000001</v>
      </c>
      <c r="G672" s="95">
        <v>21829.416999999998</v>
      </c>
      <c r="H672" s="95">
        <f t="shared" si="50"/>
        <v>1201.5929999999971</v>
      </c>
      <c r="I672" s="89">
        <f t="shared" si="53"/>
        <v>5.8251078737146411E-2</v>
      </c>
      <c r="J672" s="3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5"/>
      <c r="V672" s="5"/>
    </row>
    <row r="673" spans="1:22" ht="20.25" x14ac:dyDescent="0.25">
      <c r="A673" s="105" t="s">
        <v>33</v>
      </c>
      <c r="B673" s="95">
        <v>68.573999999999998</v>
      </c>
      <c r="C673" s="95">
        <v>87.064000000000007</v>
      </c>
      <c r="D673" s="95">
        <f t="shared" si="51"/>
        <v>18.490000000000009</v>
      </c>
      <c r="E673" s="89">
        <f t="shared" si="52"/>
        <v>0.26963572199375863</v>
      </c>
      <c r="F673" s="95">
        <v>265.18299999999999</v>
      </c>
      <c r="G673" s="95">
        <v>224.661</v>
      </c>
      <c r="H673" s="95">
        <f t="shared" si="50"/>
        <v>-40.521999999999991</v>
      </c>
      <c r="I673" s="89">
        <f t="shared" si="53"/>
        <v>-0.15280768375046661</v>
      </c>
      <c r="J673" s="3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5"/>
      <c r="V673" s="5"/>
    </row>
    <row r="674" spans="1:22" ht="20.25" x14ac:dyDescent="0.25">
      <c r="A674" s="97" t="s">
        <v>132</v>
      </c>
      <c r="B674" s="106">
        <f>SUM(B668:B673)</f>
        <v>55975.017000000007</v>
      </c>
      <c r="C674" s="106">
        <f>SUM(C668:C673)</f>
        <v>59134.623000000007</v>
      </c>
      <c r="D674" s="106">
        <f t="shared" si="51"/>
        <v>3159.6059999999998</v>
      </c>
      <c r="E674" s="99">
        <f t="shared" si="52"/>
        <v>5.6446718006356367E-2</v>
      </c>
      <c r="F674" s="106">
        <f>SUM(F668:F673)</f>
        <v>486910.1970000001</v>
      </c>
      <c r="G674" s="106">
        <f>SUM(G668:G673)</f>
        <v>536013.7159999999</v>
      </c>
      <c r="H674" s="106">
        <f t="shared" si="50"/>
        <v>49103.518999999797</v>
      </c>
      <c r="I674" s="99">
        <f t="shared" si="53"/>
        <v>0.10084717736975168</v>
      </c>
      <c r="J674" s="3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5"/>
      <c r="V674" s="5"/>
    </row>
    <row r="675" spans="1:22" ht="15.75" x14ac:dyDescent="0.25">
      <c r="A675" s="9" t="s">
        <v>133</v>
      </c>
      <c r="B675" s="9"/>
      <c r="C675" s="9"/>
      <c r="D675" s="9"/>
      <c r="E675" s="9" t="s">
        <v>151</v>
      </c>
      <c r="F675" s="9"/>
      <c r="G675" s="9"/>
      <c r="H675" s="9"/>
      <c r="I675" s="9"/>
      <c r="J675" s="3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5"/>
      <c r="V675" s="5"/>
    </row>
    <row r="676" spans="1:22" ht="15.75" x14ac:dyDescent="0.25">
      <c r="A676" s="29" t="s">
        <v>134</v>
      </c>
      <c r="B676" s="9"/>
      <c r="C676" s="9"/>
      <c r="D676" s="9"/>
      <c r="E676" s="9"/>
      <c r="F676" s="9"/>
      <c r="G676" s="9"/>
      <c r="H676" s="9"/>
      <c r="I676" s="9"/>
      <c r="J676" s="3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5"/>
      <c r="V676" s="5"/>
    </row>
    <row r="677" spans="1:22" ht="15.75" x14ac:dyDescent="0.25">
      <c r="A677" s="21" t="s">
        <v>135</v>
      </c>
      <c r="B677" s="9"/>
      <c r="C677" s="9"/>
      <c r="D677" s="9"/>
      <c r="E677" s="9"/>
      <c r="F677" s="9"/>
      <c r="G677" s="9"/>
      <c r="H677" s="9"/>
      <c r="I677" s="9"/>
      <c r="J677" s="3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5"/>
      <c r="V677" s="5"/>
    </row>
    <row r="678" spans="1:22" ht="15.75" x14ac:dyDescent="0.25">
      <c r="A678" s="29" t="s">
        <v>136</v>
      </c>
      <c r="B678" s="9"/>
      <c r="C678" s="9"/>
      <c r="D678" s="9"/>
      <c r="E678" s="9"/>
      <c r="F678" s="9"/>
      <c r="G678" s="9"/>
      <c r="H678" s="9"/>
      <c r="I678" s="9"/>
      <c r="J678" s="3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5"/>
      <c r="V678" s="5"/>
    </row>
    <row r="679" spans="1:22" ht="15.75" customHeight="1" x14ac:dyDescent="0.25">
      <c r="A679" s="132" t="s">
        <v>141</v>
      </c>
      <c r="B679" s="132"/>
      <c r="C679" s="132"/>
      <c r="D679" s="132"/>
      <c r="E679" s="132"/>
      <c r="F679" s="132"/>
      <c r="G679" s="132"/>
      <c r="H679" s="132"/>
      <c r="I679" s="13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5"/>
      <c r="V679" s="5"/>
    </row>
    <row r="680" spans="1:22" ht="15.75" x14ac:dyDescent="0.25">
      <c r="A680" s="132"/>
      <c r="B680" s="132"/>
      <c r="C680" s="132"/>
      <c r="D680" s="132"/>
      <c r="E680" s="132"/>
      <c r="F680" s="132"/>
      <c r="G680" s="132"/>
      <c r="H680" s="132"/>
      <c r="I680" s="13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5"/>
      <c r="V680" s="5"/>
    </row>
    <row r="681" spans="1:22" ht="15.75" x14ac:dyDescent="0.25">
      <c r="A681" s="132"/>
      <c r="B681" s="132"/>
      <c r="C681" s="132"/>
      <c r="D681" s="132"/>
      <c r="E681" s="132"/>
      <c r="F681" s="132"/>
      <c r="G681" s="132"/>
      <c r="H681" s="132"/>
      <c r="I681" s="13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5"/>
      <c r="V681" s="5"/>
    </row>
    <row r="682" spans="1:22" ht="15.75" x14ac:dyDescent="0.25">
      <c r="A682" s="132"/>
      <c r="B682" s="132"/>
      <c r="C682" s="132"/>
      <c r="D682" s="132"/>
      <c r="E682" s="132"/>
      <c r="F682" s="132"/>
      <c r="G682" s="132"/>
      <c r="H682" s="132"/>
      <c r="I682" s="13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5"/>
      <c r="V682" s="5"/>
    </row>
    <row r="683" spans="1:22" ht="15.75" x14ac:dyDescent="0.25">
      <c r="A683" s="4"/>
      <c r="B683" s="67"/>
      <c r="C683" s="16"/>
      <c r="D683" s="16"/>
      <c r="E683" s="16"/>
      <c r="F683" s="16"/>
      <c r="G683" s="16"/>
      <c r="H683" s="16"/>
      <c r="I683" s="16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5"/>
      <c r="V683" s="5"/>
    </row>
    <row r="684" spans="1:22" ht="15.75" x14ac:dyDescent="0.25">
      <c r="A684" s="4"/>
      <c r="B684" s="67"/>
      <c r="C684" s="16"/>
      <c r="D684" s="16"/>
      <c r="E684" s="16"/>
      <c r="F684" s="16"/>
      <c r="G684" s="16"/>
      <c r="H684" s="16"/>
      <c r="I684" s="16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5"/>
      <c r="V684" s="5"/>
    </row>
    <row r="685" spans="1:22" ht="15.75" x14ac:dyDescent="0.25">
      <c r="A685" s="4"/>
      <c r="B685" s="67"/>
      <c r="C685" s="16"/>
      <c r="D685" s="16"/>
      <c r="E685" s="16"/>
      <c r="F685" s="16"/>
      <c r="G685" s="16"/>
      <c r="H685" s="16"/>
      <c r="I685" s="16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5"/>
      <c r="V685" s="5"/>
    </row>
    <row r="686" spans="1:22" ht="15.75" x14ac:dyDescent="0.25">
      <c r="A686" s="4"/>
      <c r="B686" s="4"/>
      <c r="C686" s="5"/>
      <c r="D686" s="5"/>
      <c r="E686" s="5"/>
      <c r="F686" s="5"/>
      <c r="G686" s="5"/>
      <c r="H686" s="5"/>
      <c r="I686" s="5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5"/>
      <c r="V686" s="5"/>
    </row>
    <row r="687" spans="1:22" ht="15.75" x14ac:dyDescent="0.25">
      <c r="A687" s="4"/>
      <c r="B687" s="4"/>
      <c r="C687" s="5"/>
      <c r="D687" s="5"/>
      <c r="E687" s="5"/>
      <c r="F687" s="5"/>
      <c r="G687" s="5"/>
      <c r="H687" s="5"/>
      <c r="I687" s="5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5"/>
      <c r="V687" s="5"/>
    </row>
    <row r="688" spans="1:22" ht="15.75" x14ac:dyDescent="0.25">
      <c r="A688" s="4"/>
      <c r="B688" s="4"/>
      <c r="C688" s="5"/>
      <c r="D688" s="5"/>
      <c r="E688" s="5"/>
      <c r="F688" s="5"/>
      <c r="G688" s="5"/>
      <c r="H688" s="5"/>
      <c r="I688" s="5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5"/>
      <c r="V688" s="5"/>
    </row>
    <row r="689" spans="1:22" ht="15.75" x14ac:dyDescent="0.25">
      <c r="A689" s="4"/>
      <c r="B689" s="4"/>
      <c r="C689" s="5"/>
      <c r="D689" s="5"/>
      <c r="E689" s="5"/>
      <c r="F689" s="5"/>
      <c r="G689" s="5"/>
      <c r="H689" s="5"/>
      <c r="I689" s="5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5"/>
      <c r="V689" s="5"/>
    </row>
    <row r="690" spans="1:22" ht="15.75" x14ac:dyDescent="0.25">
      <c r="A690" s="4"/>
      <c r="B690" s="4"/>
      <c r="C690" s="5"/>
      <c r="D690" s="5"/>
      <c r="E690" s="5"/>
      <c r="F690" s="5"/>
      <c r="G690" s="5"/>
      <c r="H690" s="5"/>
      <c r="I690" s="5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5"/>
      <c r="V690" s="5"/>
    </row>
    <row r="691" spans="1:22" ht="15.75" x14ac:dyDescent="0.25">
      <c r="A691" s="4"/>
      <c r="B691" s="4"/>
      <c r="C691" s="5"/>
      <c r="D691" s="5"/>
      <c r="E691" s="5"/>
      <c r="F691" s="5"/>
      <c r="G691" s="5"/>
      <c r="H691" s="5"/>
      <c r="I691" s="5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5"/>
      <c r="V691" s="5"/>
    </row>
    <row r="692" spans="1:22" ht="15.75" x14ac:dyDescent="0.25">
      <c r="A692" s="4"/>
      <c r="B692" s="4"/>
      <c r="C692" s="5"/>
      <c r="D692" s="5"/>
      <c r="E692" s="5"/>
      <c r="F692" s="5"/>
      <c r="G692" s="5"/>
      <c r="H692" s="5"/>
      <c r="I692" s="5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5"/>
      <c r="V692" s="5"/>
    </row>
    <row r="693" spans="1:22" ht="15.75" x14ac:dyDescent="0.25">
      <c r="A693" s="4"/>
      <c r="B693" s="4"/>
      <c r="C693" s="5"/>
      <c r="D693" s="5"/>
      <c r="E693" s="5"/>
      <c r="F693" s="5"/>
      <c r="G693" s="5"/>
      <c r="H693" s="5"/>
      <c r="I693" s="5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5"/>
      <c r="V693" s="5"/>
    </row>
    <row r="694" spans="1:22" ht="15.75" x14ac:dyDescent="0.25">
      <c r="A694" s="4"/>
      <c r="B694" s="4"/>
      <c r="C694" s="5"/>
      <c r="D694" s="5"/>
      <c r="E694" s="5"/>
      <c r="F694" s="5"/>
      <c r="G694" s="5"/>
      <c r="H694" s="5"/>
      <c r="I694" s="5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5"/>
      <c r="V694" s="5"/>
    </row>
    <row r="695" spans="1:22" ht="15.75" x14ac:dyDescent="0.25">
      <c r="A695" s="4"/>
      <c r="B695" s="4"/>
      <c r="C695" s="5"/>
      <c r="D695" s="5"/>
      <c r="E695" s="5"/>
      <c r="F695" s="5"/>
      <c r="G695" s="5"/>
      <c r="H695" s="5"/>
      <c r="I695" s="5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5"/>
      <c r="V695" s="5"/>
    </row>
    <row r="696" spans="1:22" ht="15.75" x14ac:dyDescent="0.25">
      <c r="A696" s="4"/>
      <c r="B696" s="4"/>
      <c r="C696" s="5"/>
      <c r="D696" s="5"/>
      <c r="E696" s="5"/>
      <c r="F696" s="5"/>
      <c r="G696" s="5"/>
      <c r="H696" s="5"/>
      <c r="I696" s="5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5"/>
      <c r="V696" s="5"/>
    </row>
    <row r="697" spans="1:22" ht="15.75" x14ac:dyDescent="0.25">
      <c r="A697" s="4"/>
      <c r="B697" s="4"/>
      <c r="C697" s="5"/>
      <c r="D697" s="5"/>
      <c r="E697" s="5"/>
      <c r="F697" s="5"/>
      <c r="G697" s="5"/>
      <c r="H697" s="5"/>
      <c r="I697" s="5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5"/>
      <c r="V697" s="5"/>
    </row>
    <row r="698" spans="1:22" ht="15.75" x14ac:dyDescent="0.25">
      <c r="A698" s="4"/>
      <c r="B698" s="4"/>
      <c r="C698" s="5"/>
      <c r="D698" s="5"/>
      <c r="E698" s="5"/>
      <c r="F698" s="5"/>
      <c r="G698" s="5"/>
      <c r="H698" s="5"/>
      <c r="I698" s="5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5"/>
      <c r="V698" s="5"/>
    </row>
    <row r="699" spans="1:22" ht="15.75" x14ac:dyDescent="0.25">
      <c r="A699" s="4"/>
      <c r="B699" s="4"/>
      <c r="C699" s="5"/>
      <c r="D699" s="5"/>
      <c r="E699" s="5"/>
      <c r="F699" s="5"/>
      <c r="G699" s="5"/>
      <c r="H699" s="5"/>
      <c r="I699" s="5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5"/>
      <c r="V699" s="5"/>
    </row>
    <row r="700" spans="1:22" ht="15.75" x14ac:dyDescent="0.25">
      <c r="A700" s="4"/>
      <c r="B700" s="4"/>
      <c r="C700" s="5"/>
      <c r="D700" s="5"/>
      <c r="E700" s="5"/>
      <c r="F700" s="5"/>
      <c r="G700" s="5"/>
      <c r="H700" s="5"/>
      <c r="I700" s="5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5"/>
      <c r="V700" s="5"/>
    </row>
    <row r="701" spans="1:22" ht="15.75" x14ac:dyDescent="0.25">
      <c r="A701" s="4"/>
      <c r="B701" s="4"/>
      <c r="C701" s="5"/>
      <c r="D701" s="5"/>
      <c r="E701" s="5"/>
      <c r="F701" s="5"/>
      <c r="G701" s="5"/>
      <c r="H701" s="5"/>
      <c r="I701" s="5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5"/>
      <c r="V701" s="5"/>
    </row>
    <row r="702" spans="1:22" ht="15.75" x14ac:dyDescent="0.25">
      <c r="A702" s="4"/>
      <c r="B702" s="4"/>
      <c r="C702" s="5"/>
      <c r="D702" s="5"/>
      <c r="E702" s="5"/>
      <c r="F702" s="5"/>
      <c r="G702" s="5"/>
      <c r="H702" s="5"/>
      <c r="I702" s="5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5"/>
      <c r="V702" s="5"/>
    </row>
    <row r="703" spans="1:22" ht="15.75" x14ac:dyDescent="0.25">
      <c r="A703" s="4"/>
      <c r="B703" s="4"/>
      <c r="C703" s="5"/>
      <c r="D703" s="5"/>
      <c r="E703" s="5"/>
      <c r="F703" s="5"/>
      <c r="G703" s="5"/>
      <c r="H703" s="5"/>
      <c r="I703" s="5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5"/>
      <c r="V703" s="5"/>
    </row>
    <row r="704" spans="1:22" ht="15.75" x14ac:dyDescent="0.25">
      <c r="A704" s="4"/>
      <c r="B704" s="4"/>
      <c r="C704" s="5"/>
      <c r="D704" s="5"/>
      <c r="E704" s="5"/>
      <c r="F704" s="5"/>
      <c r="G704" s="5"/>
      <c r="H704" s="5"/>
      <c r="I704" s="5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5"/>
      <c r="V704" s="5"/>
    </row>
    <row r="705" spans="1:22" ht="15.75" x14ac:dyDescent="0.25">
      <c r="A705" s="4"/>
      <c r="B705" s="4"/>
      <c r="C705" s="5"/>
      <c r="D705" s="5"/>
      <c r="E705" s="5"/>
      <c r="F705" s="5"/>
      <c r="G705" s="5"/>
      <c r="H705" s="5"/>
      <c r="I705" s="5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5"/>
      <c r="V705" s="5"/>
    </row>
    <row r="706" spans="1:22" ht="15.75" x14ac:dyDescent="0.25">
      <c r="A706" s="4"/>
      <c r="B706" s="4"/>
      <c r="C706" s="5"/>
      <c r="D706" s="5"/>
      <c r="E706" s="5"/>
      <c r="F706" s="5"/>
      <c r="G706" s="5"/>
      <c r="H706" s="5"/>
      <c r="I706" s="5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5"/>
      <c r="V706" s="5"/>
    </row>
    <row r="707" spans="1:22" ht="15.75" x14ac:dyDescent="0.25">
      <c r="A707" s="4"/>
      <c r="B707" s="4"/>
      <c r="C707" s="5"/>
      <c r="D707" s="5"/>
      <c r="E707" s="5"/>
      <c r="F707" s="5"/>
      <c r="G707" s="5"/>
      <c r="H707" s="5"/>
      <c r="I707" s="5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5"/>
      <c r="V707" s="5"/>
    </row>
    <row r="708" spans="1:22" ht="15.75" x14ac:dyDescent="0.25">
      <c r="A708" s="4"/>
      <c r="B708" s="4"/>
      <c r="C708" s="5"/>
      <c r="D708" s="5"/>
      <c r="E708" s="5"/>
      <c r="F708" s="5"/>
      <c r="G708" s="5"/>
      <c r="H708" s="5"/>
      <c r="I708" s="5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5"/>
      <c r="V708" s="5"/>
    </row>
    <row r="709" spans="1:22" ht="15.75" x14ac:dyDescent="0.25">
      <c r="A709" s="4"/>
      <c r="B709" s="4"/>
      <c r="C709" s="5"/>
      <c r="D709" s="5"/>
      <c r="E709" s="5"/>
      <c r="F709" s="5"/>
      <c r="G709" s="5"/>
      <c r="H709" s="5"/>
      <c r="I709" s="5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5"/>
      <c r="V709" s="5"/>
    </row>
    <row r="710" spans="1:22" ht="15.75" x14ac:dyDescent="0.25">
      <c r="A710" s="4"/>
      <c r="B710" s="4"/>
      <c r="C710" s="5"/>
      <c r="D710" s="5"/>
      <c r="E710" s="5"/>
      <c r="F710" s="5"/>
      <c r="G710" s="5"/>
      <c r="H710" s="5"/>
      <c r="I710" s="5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5"/>
      <c r="V710" s="5"/>
    </row>
    <row r="711" spans="1:22" ht="15.75" x14ac:dyDescent="0.25">
      <c r="A711" s="4"/>
      <c r="B711" s="4"/>
      <c r="C711" s="5"/>
      <c r="D711" s="5"/>
      <c r="E711" s="5"/>
      <c r="F711" s="5"/>
      <c r="G711" s="5"/>
      <c r="H711" s="5"/>
      <c r="I711" s="5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5"/>
      <c r="V711" s="5"/>
    </row>
    <row r="712" spans="1:22" ht="15.75" x14ac:dyDescent="0.25">
      <c r="A712" s="4"/>
      <c r="B712" s="4"/>
      <c r="C712" s="5"/>
      <c r="D712" s="5"/>
      <c r="E712" s="5"/>
      <c r="F712" s="5"/>
      <c r="G712" s="5"/>
      <c r="H712" s="5"/>
      <c r="I712" s="5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5"/>
      <c r="V712" s="5"/>
    </row>
    <row r="713" spans="1:22" ht="15.75" x14ac:dyDescent="0.25">
      <c r="A713" s="4"/>
      <c r="B713" s="4"/>
      <c r="C713" s="5"/>
      <c r="D713" s="5"/>
      <c r="E713" s="5"/>
      <c r="F713" s="5"/>
      <c r="G713" s="5"/>
      <c r="H713" s="5"/>
      <c r="I713" s="5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5"/>
      <c r="V713" s="5"/>
    </row>
    <row r="714" spans="1:22" ht="15.75" x14ac:dyDescent="0.25">
      <c r="A714" s="4"/>
      <c r="B714" s="4"/>
      <c r="C714" s="5"/>
      <c r="D714" s="5"/>
      <c r="E714" s="5"/>
      <c r="F714" s="5"/>
      <c r="G714" s="5"/>
      <c r="H714" s="5"/>
      <c r="I714" s="5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5"/>
      <c r="V714" s="5"/>
    </row>
    <row r="715" spans="1:22" ht="15.75" x14ac:dyDescent="0.25">
      <c r="A715" s="5"/>
      <c r="B715" s="4"/>
      <c r="C715" s="5"/>
      <c r="D715" s="5"/>
      <c r="E715" s="5"/>
      <c r="F715" s="5"/>
      <c r="G715" s="5"/>
      <c r="H715" s="5"/>
      <c r="I715" s="5"/>
      <c r="J715" s="3"/>
      <c r="K715" s="5"/>
      <c r="L715" s="5"/>
      <c r="M715" s="5"/>
      <c r="N715" s="5"/>
      <c r="O715" s="5"/>
      <c r="P715" s="5"/>
      <c r="Q715" s="5"/>
      <c r="R715" s="5"/>
      <c r="S715" s="4"/>
      <c r="T715" s="5"/>
      <c r="U715" s="5"/>
      <c r="V715" s="5"/>
    </row>
    <row r="716" spans="1:22" ht="15.75" x14ac:dyDescent="0.25">
      <c r="A716" s="5"/>
      <c r="B716" s="4"/>
      <c r="C716" s="5"/>
      <c r="D716" s="5"/>
      <c r="E716" s="5"/>
      <c r="F716" s="5"/>
      <c r="G716" s="5"/>
      <c r="H716" s="5"/>
      <c r="I716" s="5"/>
      <c r="J716" s="3"/>
      <c r="K716" s="5"/>
      <c r="L716" s="5"/>
      <c r="M716" s="5"/>
      <c r="N716" s="5"/>
      <c r="O716" s="5"/>
      <c r="P716" s="5"/>
      <c r="Q716" s="5"/>
      <c r="R716" s="5"/>
      <c r="S716" s="4"/>
      <c r="T716" s="5"/>
      <c r="U716" s="5"/>
      <c r="V716" s="5"/>
    </row>
    <row r="717" spans="1:22" ht="15.75" x14ac:dyDescent="0.25">
      <c r="A717" s="5"/>
      <c r="B717" s="4"/>
      <c r="C717" s="5"/>
      <c r="D717" s="5"/>
      <c r="E717" s="5"/>
      <c r="F717" s="5"/>
      <c r="G717" s="5"/>
      <c r="H717" s="5"/>
      <c r="I717" s="5"/>
      <c r="J717" s="3"/>
      <c r="K717" s="5"/>
      <c r="L717" s="5"/>
      <c r="M717" s="5"/>
      <c r="N717" s="5"/>
      <c r="O717" s="5"/>
      <c r="P717" s="5"/>
      <c r="Q717" s="5"/>
      <c r="R717" s="5"/>
      <c r="S717" s="4"/>
      <c r="T717" s="5"/>
      <c r="U717" s="5"/>
      <c r="V717" s="5"/>
    </row>
    <row r="718" spans="1:22" ht="15.75" x14ac:dyDescent="0.25">
      <c r="A718" s="5"/>
      <c r="B718" s="4"/>
      <c r="C718" s="5"/>
      <c r="D718" s="5"/>
      <c r="E718" s="5"/>
      <c r="F718" s="5"/>
      <c r="G718" s="5"/>
      <c r="H718" s="5"/>
      <c r="I718" s="5"/>
      <c r="J718" s="3"/>
      <c r="K718" s="5"/>
      <c r="L718" s="5"/>
      <c r="M718" s="5"/>
      <c r="N718" s="5"/>
      <c r="O718" s="5"/>
      <c r="P718" s="5"/>
      <c r="Q718" s="5"/>
      <c r="R718" s="5"/>
      <c r="S718" s="4"/>
      <c r="T718" s="5"/>
      <c r="U718" s="5"/>
      <c r="V718" s="5"/>
    </row>
    <row r="719" spans="1:22" ht="15.75" x14ac:dyDescent="0.25">
      <c r="A719" s="5"/>
      <c r="B719" s="4"/>
      <c r="C719" s="5"/>
      <c r="D719" s="5"/>
      <c r="E719" s="5"/>
      <c r="F719" s="5"/>
      <c r="G719" s="5"/>
      <c r="H719" s="5"/>
      <c r="I719" s="5"/>
      <c r="J719" s="3"/>
      <c r="K719" s="5"/>
      <c r="L719" s="5"/>
      <c r="M719" s="5"/>
      <c r="N719" s="5"/>
      <c r="O719" s="5"/>
      <c r="P719" s="5"/>
      <c r="Q719" s="5"/>
      <c r="R719" s="5"/>
      <c r="S719" s="4"/>
      <c r="T719" s="5"/>
      <c r="U719" s="5"/>
      <c r="V719" s="5"/>
    </row>
    <row r="720" spans="1:22" ht="15.75" x14ac:dyDescent="0.25">
      <c r="A720" s="5"/>
      <c r="B720" s="4"/>
      <c r="C720" s="5"/>
      <c r="D720" s="5"/>
      <c r="E720" s="5"/>
      <c r="F720" s="5"/>
      <c r="G720" s="5"/>
      <c r="H720" s="5"/>
      <c r="I720" s="5"/>
      <c r="J720" s="3"/>
      <c r="K720" s="5"/>
      <c r="L720" s="5"/>
      <c r="M720" s="5"/>
      <c r="N720" s="5"/>
      <c r="O720" s="5"/>
      <c r="P720" s="5"/>
      <c r="Q720" s="5"/>
      <c r="R720" s="5"/>
      <c r="S720" s="4"/>
      <c r="T720" s="5"/>
      <c r="U720" s="5"/>
      <c r="V720" s="5"/>
    </row>
    <row r="721" spans="1:22" ht="15.75" x14ac:dyDescent="0.25">
      <c r="A721" s="5"/>
      <c r="B721" s="4"/>
      <c r="C721" s="5"/>
      <c r="D721" s="5"/>
      <c r="E721" s="5"/>
      <c r="F721" s="5"/>
      <c r="G721" s="5"/>
      <c r="H721" s="5"/>
      <c r="I721" s="5"/>
      <c r="J721" s="3"/>
      <c r="K721" s="5"/>
      <c r="L721" s="5"/>
      <c r="M721" s="5"/>
      <c r="N721" s="5"/>
      <c r="O721" s="5"/>
      <c r="P721" s="5"/>
      <c r="Q721" s="5"/>
      <c r="R721" s="5"/>
      <c r="S721" s="4"/>
      <c r="T721" s="5"/>
      <c r="U721" s="5"/>
      <c r="V721" s="5"/>
    </row>
    <row r="722" spans="1:22" ht="15.75" x14ac:dyDescent="0.25">
      <c r="A722" s="5"/>
      <c r="B722" s="4"/>
      <c r="C722" s="5"/>
      <c r="D722" s="5"/>
      <c r="E722" s="5"/>
      <c r="F722" s="5"/>
      <c r="G722" s="5"/>
      <c r="H722" s="5"/>
      <c r="I722" s="5"/>
      <c r="J722" s="3"/>
      <c r="K722" s="5"/>
      <c r="L722" s="5"/>
      <c r="M722" s="5"/>
      <c r="N722" s="5"/>
      <c r="O722" s="5"/>
      <c r="P722" s="5"/>
      <c r="Q722" s="5"/>
      <c r="R722" s="5"/>
      <c r="S722" s="4"/>
      <c r="T722" s="5"/>
      <c r="U722" s="5"/>
      <c r="V722" s="5"/>
    </row>
    <row r="723" spans="1:22" ht="15.75" x14ac:dyDescent="0.25">
      <c r="A723" s="5"/>
      <c r="B723" s="4"/>
      <c r="C723" s="5"/>
      <c r="D723" s="5"/>
      <c r="E723" s="5"/>
      <c r="F723" s="5"/>
      <c r="G723" s="5"/>
      <c r="H723" s="5"/>
      <c r="I723" s="5"/>
      <c r="J723" s="3"/>
      <c r="K723" s="5"/>
      <c r="L723" s="5"/>
      <c r="M723" s="5"/>
      <c r="N723" s="5"/>
      <c r="O723" s="5"/>
      <c r="P723" s="5"/>
      <c r="Q723" s="5"/>
      <c r="R723" s="5"/>
      <c r="S723" s="4"/>
      <c r="T723" s="5"/>
      <c r="U723" s="5"/>
      <c r="V723" s="5"/>
    </row>
    <row r="724" spans="1:22" ht="15.75" x14ac:dyDescent="0.25">
      <c r="A724" s="5"/>
      <c r="B724" s="4"/>
      <c r="C724" s="5"/>
      <c r="D724" s="5"/>
      <c r="E724" s="5"/>
      <c r="F724" s="5"/>
      <c r="G724" s="5"/>
      <c r="H724" s="5"/>
      <c r="I724" s="5"/>
      <c r="J724" s="3"/>
      <c r="K724" s="5"/>
      <c r="L724" s="5"/>
      <c r="M724" s="5"/>
      <c r="N724" s="5"/>
      <c r="O724" s="5"/>
      <c r="P724" s="5"/>
      <c r="Q724" s="5"/>
      <c r="R724" s="5"/>
      <c r="S724" s="4"/>
      <c r="T724" s="5"/>
      <c r="U724" s="5"/>
      <c r="V724" s="5"/>
    </row>
    <row r="725" spans="1:22" ht="15.75" x14ac:dyDescent="0.25">
      <c r="A725" s="5"/>
      <c r="B725" s="4"/>
      <c r="C725" s="5"/>
      <c r="D725" s="5"/>
      <c r="E725" s="5"/>
      <c r="F725" s="5"/>
      <c r="G725" s="5"/>
      <c r="H725" s="5"/>
      <c r="I725" s="5"/>
      <c r="J725" s="3"/>
      <c r="K725" s="5"/>
      <c r="L725" s="5"/>
      <c r="M725" s="5"/>
      <c r="N725" s="5"/>
      <c r="O725" s="5"/>
      <c r="P725" s="5"/>
      <c r="Q725" s="5"/>
      <c r="R725" s="5"/>
      <c r="S725" s="4"/>
      <c r="T725" s="5"/>
      <c r="U725" s="5"/>
      <c r="V725" s="5"/>
    </row>
    <row r="726" spans="1:22" ht="15.75" x14ac:dyDescent="0.25">
      <c r="A726" s="5"/>
      <c r="B726" s="4"/>
      <c r="C726" s="5"/>
      <c r="D726" s="5"/>
      <c r="E726" s="5"/>
      <c r="F726" s="5"/>
      <c r="G726" s="5"/>
      <c r="H726" s="5"/>
      <c r="I726" s="5"/>
      <c r="J726" s="3"/>
      <c r="K726" s="5"/>
      <c r="L726" s="5"/>
      <c r="M726" s="5"/>
      <c r="N726" s="5"/>
      <c r="O726" s="5"/>
      <c r="P726" s="5"/>
      <c r="Q726" s="5"/>
      <c r="R726" s="5"/>
      <c r="S726" s="4"/>
      <c r="T726" s="5"/>
      <c r="U726" s="5"/>
      <c r="V726" s="5"/>
    </row>
    <row r="727" spans="1:22" ht="15.75" x14ac:dyDescent="0.25">
      <c r="A727" s="5"/>
      <c r="B727" s="4"/>
      <c r="C727" s="5"/>
      <c r="D727" s="5"/>
      <c r="E727" s="5"/>
      <c r="F727" s="5"/>
      <c r="G727" s="5"/>
      <c r="H727" s="5"/>
      <c r="I727" s="5"/>
      <c r="J727" s="3"/>
      <c r="K727" s="5"/>
      <c r="L727" s="5"/>
      <c r="M727" s="5"/>
      <c r="N727" s="5"/>
      <c r="O727" s="5"/>
      <c r="P727" s="5"/>
      <c r="Q727" s="5"/>
      <c r="R727" s="5"/>
      <c r="S727" s="4"/>
      <c r="T727" s="5"/>
      <c r="U727" s="5"/>
      <c r="V727" s="5"/>
    </row>
  </sheetData>
  <mergeCells count="28">
    <mergeCell ref="A122:I122"/>
    <mergeCell ref="A5:I5"/>
    <mergeCell ref="A6:I6"/>
    <mergeCell ref="A7:I7"/>
    <mergeCell ref="A120:I120"/>
    <mergeCell ref="A121:I121"/>
    <mergeCell ref="A485:I485"/>
    <mergeCell ref="A234:I234"/>
    <mergeCell ref="A235:I235"/>
    <mergeCell ref="A236:I236"/>
    <mergeCell ref="A250:I253"/>
    <mergeCell ref="A301:I301"/>
    <mergeCell ref="A302:I302"/>
    <mergeCell ref="A303:I303"/>
    <mergeCell ref="A317:I320"/>
    <mergeCell ref="A368:I368"/>
    <mergeCell ref="A369:I369"/>
    <mergeCell ref="A370:I370"/>
    <mergeCell ref="A663:I663"/>
    <mergeCell ref="A664:I664"/>
    <mergeCell ref="A665:I665"/>
    <mergeCell ref="A679:I682"/>
    <mergeCell ref="A486:I486"/>
    <mergeCell ref="A487:I487"/>
    <mergeCell ref="A594:I594"/>
    <mergeCell ref="A595:I595"/>
    <mergeCell ref="A596:I596"/>
    <mergeCell ref="A610:I613"/>
  </mergeCells>
  <conditionalFormatting sqref="E433 I43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I245 E239 E245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I312 E306:E312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I605 E601:E605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I674 E668:E674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I70 E10:E70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I185 E125:E185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I23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I306:I311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I550 E490:E550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I601:I604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599:E600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I599:I600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I668:I673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70">
      <iconSet iconSet="3Arrows">
        <cfvo type="percent" val="0"/>
        <cfvo type="num" val="0"/>
        <cfvo type="num" val="0" gte="0"/>
      </iconSet>
    </cfRule>
    <cfRule type="iconSet" priority="171">
      <iconSet iconSet="3Arrows">
        <cfvo type="percent" val="0"/>
        <cfvo type="num" val="0"/>
        <cfvo type="num" val="0" gte="0"/>
      </iconSet>
    </cfRule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125:E184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3:E156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157:E175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I142:I155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I143:I155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I157:I175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395:E399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400:E413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394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num" val="0"/>
        <cfvo type="num" val="0" gte="0"/>
      </iconSet>
    </cfRule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3">
      <iconSet iconSet="3Arrows">
        <cfvo type="percent" val="0"/>
        <cfvo type="num" val="0"/>
        <cfvo type="num" val="0" gte="0"/>
      </iconSet>
    </cfRule>
    <cfRule type="iconSet" priority="144">
      <iconSet iconSet="3Arrows">
        <cfvo type="percent" val="0"/>
        <cfvo type="num" val="0"/>
        <cfvo type="num" val="0" gte="0"/>
      </iconSet>
    </cfRule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668:E67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I668:I67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35:E181 E183:E18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E177:E181 E183:E184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I177:I181 I183:I184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I10:I69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2">
      <iconSet iconSet="3Arrows">
        <cfvo type="percent" val="0"/>
        <cfvo type="num" val="0"/>
        <cfvo type="num" val="0" gte="0"/>
      </iconSet>
    </cfRule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E414:E432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4">
      <iconSet iconSet="3Arrows">
        <cfvo type="percent" val="0"/>
        <cfvo type="num" val="0"/>
        <cfvo type="num" val="0" gte="0"/>
      </iconSet>
    </cfRule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2">
      <iconSet iconSet="3Arrows">
        <cfvo type="percent" val="0"/>
        <cfvo type="num" val="0"/>
        <cfvo type="num" val="0" gte="0"/>
      </iconSet>
    </cfRule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40:E244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I240:I24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num" val="0"/>
        <cfvo type="num" val="0" gte="0"/>
      </iconSet>
    </cfRule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1">
      <iconSet iconSet="3Arrows">
        <cfvo type="percent" val="0"/>
        <cfvo type="num" val="0"/>
        <cfvo type="num" val="0" gte="0"/>
      </iconSet>
    </cfRule>
    <cfRule type="iconSet" priority="72">
      <iconSet iconSet="3Arrows">
        <cfvo type="percent" val="0"/>
        <cfvo type="num" val="0"/>
        <cfvo type="num" val="0" gte="0"/>
      </iconSet>
    </cfRule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I395:I39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I400:I41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I3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414:I4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6">
      <iconSet iconSet="3Arrows">
        <cfvo type="percent" val="0"/>
        <cfvo type="num" val="0"/>
        <cfvo type="num" val="0" gte="0"/>
      </iconSet>
    </cfRule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8">
      <iconSet iconSet="3Arrows">
        <cfvo type="percent" val="0"/>
        <cfvo type="num" val="0"/>
        <cfvo type="num" val="0" gte="0"/>
      </iconSet>
    </cfRule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4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6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2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4">
      <iconSet iconSet="3Arrows">
        <cfvo type="percent" val="0"/>
        <cfvo type="num" val="0"/>
        <cfvo type="num" val="0" gte="0"/>
      </iconSet>
    </cfRule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num" val="0"/>
        <cfvo type="num" val="0" gte="0"/>
      </iconSet>
    </cfRule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num" val="0"/>
        <cfvo type="num" val="0" gte="0"/>
      </iconSet>
    </cfRule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4">
      <iconSet iconSet="3Arrows">
        <cfvo type="percent" val="0"/>
        <cfvo type="num" val="0"/>
        <cfvo type="num" val="0" gte="0"/>
      </iconSet>
    </cfRule>
    <cfRule type="iconSet" priority="15">
      <iconSet iconSet="3Arrows">
        <cfvo type="percent" val="0"/>
        <cfvo type="num" val="0"/>
        <cfvo type="num" val="0" gte="0"/>
      </iconSet>
    </cfRule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num" val="0"/>
        <cfvo type="num" val="0" gte="0"/>
      </iconSet>
    </cfRule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1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5" orientation="landscape" r:id="rId1"/>
  <headerFooter scaleWithDoc="0">
    <oddHeader>&amp;C&amp;"Arial,Negrita"&amp;16&amp;U&amp;K01+023Estadística operativa de aeropuertos 
&amp;"Arial,Cursiva"Airports operational statistics</oddHeader>
    <oddFooter>&amp;L&amp;G&amp;R
&amp;"Arial,Negrita"&amp;12&amp;P</oddFooter>
  </headerFooter>
  <rowBreaks count="7" manualBreakCount="7">
    <brk id="115" max="21" man="1"/>
    <brk id="229" max="21" man="1"/>
    <brk id="296" max="21" man="1"/>
    <brk id="362" max="21" man="1"/>
    <brk id="480" max="21" man="1"/>
    <brk id="589" max="21" man="1"/>
    <brk id="658" max="2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7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14" x14ac:dyDescent="0.25">
      <c r="A1" s="80" t="s">
        <v>39</v>
      </c>
      <c r="B1" t="s">
        <v>38</v>
      </c>
    </row>
    <row r="2" spans="1:14" x14ac:dyDescent="0.25">
      <c r="A2" s="80" t="s">
        <v>40</v>
      </c>
      <c r="B2" t="s">
        <v>162</v>
      </c>
    </row>
    <row r="4" spans="1:14" x14ac:dyDescent="0.25">
      <c r="A4" s="80" t="s">
        <v>156</v>
      </c>
      <c r="B4" s="80" t="s">
        <v>154</v>
      </c>
    </row>
    <row r="5" spans="1:14" x14ac:dyDescent="0.25">
      <c r="A5" s="80" t="s">
        <v>152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</row>
    <row r="6" spans="1:14" x14ac:dyDescent="0.25">
      <c r="A6" s="81" t="s">
        <v>36</v>
      </c>
      <c r="B6" s="79">
        <v>355593</v>
      </c>
      <c r="C6" s="79">
        <v>378161</v>
      </c>
      <c r="D6" s="79">
        <v>366561</v>
      </c>
      <c r="E6" s="79">
        <v>348306</v>
      </c>
      <c r="F6" s="79">
        <v>339898</v>
      </c>
      <c r="G6" s="79">
        <v>350032</v>
      </c>
      <c r="H6" s="79">
        <v>377743</v>
      </c>
      <c r="I6" s="79">
        <v>389226</v>
      </c>
      <c r="J6" s="79">
        <v>406340</v>
      </c>
      <c r="K6" s="79">
        <v>426761</v>
      </c>
      <c r="L6" s="79">
        <v>448142</v>
      </c>
      <c r="M6" s="79">
        <v>448020</v>
      </c>
      <c r="N6" s="79">
        <v>342607</v>
      </c>
    </row>
    <row r="7" spans="1:14" x14ac:dyDescent="0.25">
      <c r="A7" s="82" t="s">
        <v>66</v>
      </c>
      <c r="B7" s="79">
        <v>355593</v>
      </c>
      <c r="C7" s="79">
        <v>378161</v>
      </c>
      <c r="D7" s="79">
        <v>366561</v>
      </c>
      <c r="E7" s="79">
        <v>348306</v>
      </c>
      <c r="F7" s="79">
        <v>339898</v>
      </c>
      <c r="G7" s="79">
        <v>350032</v>
      </c>
      <c r="H7" s="79">
        <v>377743</v>
      </c>
      <c r="I7" s="79">
        <v>389226</v>
      </c>
      <c r="J7" s="79">
        <v>406340</v>
      </c>
      <c r="K7" s="79">
        <v>426761</v>
      </c>
      <c r="L7" s="79">
        <v>448142</v>
      </c>
      <c r="M7" s="79">
        <v>448020</v>
      </c>
      <c r="N7" s="79">
        <v>342607</v>
      </c>
    </row>
    <row r="8" spans="1:14" x14ac:dyDescent="0.25">
      <c r="A8" s="81" t="s">
        <v>33</v>
      </c>
      <c r="B8" s="79">
        <v>216723</v>
      </c>
      <c r="C8" s="79">
        <v>183621</v>
      </c>
      <c r="D8" s="79">
        <v>184625</v>
      </c>
      <c r="E8" s="79">
        <v>164799</v>
      </c>
      <c r="F8" s="79">
        <v>155061</v>
      </c>
      <c r="G8" s="79">
        <v>158890</v>
      </c>
      <c r="H8" s="79">
        <v>180755</v>
      </c>
      <c r="I8" s="79">
        <v>157156</v>
      </c>
      <c r="J8" s="79">
        <v>166724</v>
      </c>
      <c r="K8" s="79">
        <v>162260</v>
      </c>
      <c r="L8" s="79">
        <v>138272</v>
      </c>
      <c r="M8" s="79">
        <v>133049</v>
      </c>
      <c r="N8" s="79">
        <v>99368</v>
      </c>
    </row>
    <row r="9" spans="1:14" x14ac:dyDescent="0.25">
      <c r="A9" s="82" t="s">
        <v>41</v>
      </c>
      <c r="B9" s="79">
        <v>4647</v>
      </c>
      <c r="C9" s="79">
        <v>5521</v>
      </c>
      <c r="D9" s="79">
        <v>5495</v>
      </c>
      <c r="E9" s="79">
        <v>5171</v>
      </c>
      <c r="F9" s="79">
        <v>5315</v>
      </c>
      <c r="G9" s="79">
        <v>5157</v>
      </c>
      <c r="H9" s="79">
        <v>5132</v>
      </c>
      <c r="I9" s="79">
        <v>4932</v>
      </c>
      <c r="J9" s="79">
        <v>5731</v>
      </c>
      <c r="K9" s="79">
        <v>5784</v>
      </c>
      <c r="L9" s="79">
        <v>5340</v>
      </c>
      <c r="M9" s="79">
        <v>4809</v>
      </c>
      <c r="N9" s="79">
        <v>3516</v>
      </c>
    </row>
    <row r="10" spans="1:14" x14ac:dyDescent="0.25">
      <c r="A10" s="82" t="s">
        <v>42</v>
      </c>
      <c r="B10" s="79">
        <v>51958</v>
      </c>
      <c r="C10" s="79">
        <v>57450</v>
      </c>
      <c r="D10" s="79">
        <v>56037</v>
      </c>
      <c r="E10" s="79">
        <v>56634</v>
      </c>
      <c r="F10" s="79">
        <v>50139</v>
      </c>
      <c r="G10" s="79">
        <v>51139</v>
      </c>
      <c r="H10" s="79">
        <v>57983</v>
      </c>
      <c r="I10" s="79">
        <v>49281</v>
      </c>
      <c r="J10" s="79">
        <v>59591</v>
      </c>
      <c r="K10" s="79">
        <v>56058</v>
      </c>
      <c r="L10" s="79">
        <v>36750</v>
      </c>
      <c r="M10" s="79">
        <v>32065</v>
      </c>
      <c r="N10" s="79">
        <v>24480</v>
      </c>
    </row>
    <row r="11" spans="1:14" x14ac:dyDescent="0.25">
      <c r="A11" s="82" t="s">
        <v>43</v>
      </c>
      <c r="B11" s="79">
        <v>15131</v>
      </c>
      <c r="C11" s="79">
        <v>16347</v>
      </c>
      <c r="D11" s="79">
        <v>16491</v>
      </c>
      <c r="E11" s="79">
        <v>16618</v>
      </c>
      <c r="F11" s="79">
        <v>18164</v>
      </c>
      <c r="G11" s="79">
        <v>14351</v>
      </c>
      <c r="H11" s="79">
        <v>11465</v>
      </c>
      <c r="I11" s="79">
        <v>10779</v>
      </c>
      <c r="J11" s="79">
        <v>10258</v>
      </c>
      <c r="K11" s="79">
        <v>10801</v>
      </c>
      <c r="L11" s="79">
        <v>10694</v>
      </c>
      <c r="M11" s="79">
        <v>10975</v>
      </c>
      <c r="N11" s="79">
        <v>8627</v>
      </c>
    </row>
    <row r="12" spans="1:14" x14ac:dyDescent="0.25">
      <c r="A12" s="82" t="s">
        <v>44</v>
      </c>
      <c r="B12" s="79">
        <v>8211</v>
      </c>
      <c r="C12" s="79">
        <v>9131</v>
      </c>
      <c r="D12" s="79">
        <v>9364</v>
      </c>
      <c r="E12" s="79">
        <v>9915</v>
      </c>
      <c r="F12" s="79">
        <v>13341</v>
      </c>
      <c r="G12" s="79">
        <v>14749</v>
      </c>
      <c r="H12" s="79">
        <v>13659</v>
      </c>
      <c r="I12" s="79">
        <v>11868</v>
      </c>
      <c r="J12" s="79">
        <v>11206</v>
      </c>
      <c r="K12" s="79">
        <v>9740</v>
      </c>
      <c r="L12" s="79">
        <v>9365</v>
      </c>
      <c r="M12" s="79">
        <v>7492</v>
      </c>
      <c r="N12" s="79">
        <v>5212</v>
      </c>
    </row>
    <row r="13" spans="1:14" x14ac:dyDescent="0.25">
      <c r="A13" s="82" t="s">
        <v>45</v>
      </c>
      <c r="B13" s="79">
        <v>6274</v>
      </c>
      <c r="C13" s="79">
        <v>6420</v>
      </c>
      <c r="D13" s="79">
        <v>6623</v>
      </c>
      <c r="E13" s="79">
        <v>6214</v>
      </c>
      <c r="F13" s="79">
        <v>5296</v>
      </c>
      <c r="G13" s="79">
        <v>5282</v>
      </c>
      <c r="H13" s="79">
        <v>5553</v>
      </c>
      <c r="I13" s="79">
        <v>4454</v>
      </c>
      <c r="J13" s="79">
        <v>4540</v>
      </c>
      <c r="K13" s="79">
        <v>4728</v>
      </c>
      <c r="L13" s="79">
        <v>4981</v>
      </c>
      <c r="M13" s="79">
        <v>6297</v>
      </c>
      <c r="N13" s="79">
        <v>4477</v>
      </c>
    </row>
    <row r="14" spans="1:14" x14ac:dyDescent="0.25">
      <c r="A14" s="82" t="s">
        <v>46</v>
      </c>
      <c r="B14" s="79">
        <v>5207</v>
      </c>
      <c r="C14" s="79">
        <v>7432</v>
      </c>
      <c r="D14" s="79">
        <v>7311</v>
      </c>
      <c r="E14" s="79">
        <v>5233</v>
      </c>
      <c r="F14" s="79">
        <v>4418</v>
      </c>
      <c r="G14" s="79">
        <v>5365</v>
      </c>
      <c r="H14" s="79">
        <v>6810</v>
      </c>
      <c r="I14" s="79">
        <v>6169</v>
      </c>
      <c r="J14" s="79">
        <v>6338</v>
      </c>
      <c r="K14" s="79">
        <v>6115</v>
      </c>
      <c r="L14" s="79">
        <v>5999</v>
      </c>
      <c r="M14" s="79">
        <v>6132</v>
      </c>
      <c r="N14" s="79">
        <v>4881</v>
      </c>
    </row>
    <row r="15" spans="1:14" x14ac:dyDescent="0.25">
      <c r="A15" s="82" t="s">
        <v>47</v>
      </c>
      <c r="B15" s="79">
        <v>10299</v>
      </c>
      <c r="C15" s="79">
        <v>14750</v>
      </c>
      <c r="D15" s="79">
        <v>16662</v>
      </c>
      <c r="E15" s="79">
        <v>4415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</row>
    <row r="16" spans="1:14" x14ac:dyDescent="0.25">
      <c r="A16" s="82" t="s">
        <v>48</v>
      </c>
      <c r="B16" s="79">
        <v>8224</v>
      </c>
      <c r="C16" s="79">
        <v>8344</v>
      </c>
      <c r="D16" s="79">
        <v>8812</v>
      </c>
      <c r="E16" s="79">
        <v>8703</v>
      </c>
      <c r="F16" s="79">
        <v>7664</v>
      </c>
      <c r="G16" s="79">
        <v>8898</v>
      </c>
      <c r="H16" s="79">
        <v>7164</v>
      </c>
      <c r="I16" s="79">
        <v>6009</v>
      </c>
      <c r="J16" s="79">
        <v>5367</v>
      </c>
      <c r="K16" s="79">
        <v>4685</v>
      </c>
      <c r="L16" s="79">
        <v>4347</v>
      </c>
      <c r="M16" s="79">
        <v>5233</v>
      </c>
      <c r="N16" s="79">
        <v>3697</v>
      </c>
    </row>
    <row r="17" spans="1:14" x14ac:dyDescent="0.25">
      <c r="A17" s="82" t="s">
        <v>69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398</v>
      </c>
      <c r="N17" s="79">
        <v>970</v>
      </c>
    </row>
    <row r="18" spans="1:14" x14ac:dyDescent="0.25">
      <c r="A18" s="82" t="s">
        <v>49</v>
      </c>
      <c r="B18" s="79">
        <v>7629</v>
      </c>
      <c r="C18" s="79">
        <v>8175</v>
      </c>
      <c r="D18" s="79">
        <v>7301</v>
      </c>
      <c r="E18" s="79">
        <v>4566</v>
      </c>
      <c r="F18" s="79">
        <v>4786</v>
      </c>
      <c r="G18" s="79">
        <v>4323</v>
      </c>
      <c r="H18" s="79">
        <v>4335</v>
      </c>
      <c r="I18" s="79">
        <v>4542</v>
      </c>
      <c r="J18" s="79">
        <v>4403</v>
      </c>
      <c r="K18" s="79">
        <v>3784</v>
      </c>
      <c r="L18" s="79">
        <v>3913</v>
      </c>
      <c r="M18" s="79">
        <v>4394</v>
      </c>
      <c r="N18" s="79">
        <v>3350</v>
      </c>
    </row>
    <row r="19" spans="1:14" x14ac:dyDescent="0.25">
      <c r="A19" s="82" t="s">
        <v>50</v>
      </c>
      <c r="B19" s="79">
        <v>3055</v>
      </c>
      <c r="C19" s="79">
        <v>3566</v>
      </c>
      <c r="D19" s="79">
        <v>3731</v>
      </c>
      <c r="E19" s="79">
        <v>3089</v>
      </c>
      <c r="F19" s="79">
        <v>4973</v>
      </c>
      <c r="G19" s="79">
        <v>5874</v>
      </c>
      <c r="H19" s="79">
        <v>6885</v>
      </c>
      <c r="I19" s="79">
        <v>6680</v>
      </c>
      <c r="J19" s="79">
        <v>6297</v>
      </c>
      <c r="K19" s="79">
        <v>7480</v>
      </c>
      <c r="L19" s="79">
        <v>6386</v>
      </c>
      <c r="M19" s="79">
        <v>4787</v>
      </c>
      <c r="N19" s="79">
        <v>2566</v>
      </c>
    </row>
    <row r="20" spans="1:14" x14ac:dyDescent="0.25">
      <c r="A20" s="82" t="s">
        <v>51</v>
      </c>
      <c r="B20" s="79">
        <v>2775</v>
      </c>
      <c r="C20" s="79">
        <v>2905</v>
      </c>
      <c r="D20" s="79">
        <v>2260</v>
      </c>
      <c r="E20" s="79">
        <v>2066</v>
      </c>
      <c r="F20" s="79">
        <v>2058</v>
      </c>
      <c r="G20" s="79">
        <v>2256</v>
      </c>
      <c r="H20" s="79">
        <v>2299</v>
      </c>
      <c r="I20" s="79">
        <v>1975</v>
      </c>
      <c r="J20" s="79">
        <v>1983</v>
      </c>
      <c r="K20" s="79">
        <v>1777</v>
      </c>
      <c r="L20" s="79">
        <v>1411</v>
      </c>
      <c r="M20" s="79">
        <v>1342</v>
      </c>
      <c r="N20" s="79">
        <v>949</v>
      </c>
    </row>
    <row r="21" spans="1:14" x14ac:dyDescent="0.25">
      <c r="A21" s="82" t="s">
        <v>52</v>
      </c>
      <c r="B21" s="79">
        <v>4663</v>
      </c>
      <c r="C21" s="79">
        <v>4279</v>
      </c>
      <c r="D21" s="79">
        <v>3826</v>
      </c>
      <c r="E21" s="79">
        <v>4571</v>
      </c>
      <c r="F21" s="79">
        <v>4788</v>
      </c>
      <c r="G21" s="79">
        <v>4807</v>
      </c>
      <c r="H21" s="79">
        <v>4833</v>
      </c>
      <c r="I21" s="79">
        <v>3227</v>
      </c>
      <c r="J21" s="79">
        <v>2902</v>
      </c>
      <c r="K21" s="79">
        <v>2825</v>
      </c>
      <c r="L21" s="79">
        <v>3177</v>
      </c>
      <c r="M21" s="79">
        <v>2857</v>
      </c>
      <c r="N21" s="79">
        <v>1838</v>
      </c>
    </row>
    <row r="22" spans="1:14" x14ac:dyDescent="0.25">
      <c r="A22" s="82" t="s">
        <v>53</v>
      </c>
      <c r="B22" s="79">
        <v>692</v>
      </c>
      <c r="C22" s="79">
        <v>951</v>
      </c>
      <c r="D22" s="79">
        <v>825</v>
      </c>
      <c r="E22" s="79">
        <v>712</v>
      </c>
      <c r="F22" s="79">
        <v>593</v>
      </c>
      <c r="G22" s="79">
        <v>752</v>
      </c>
      <c r="H22" s="79">
        <v>760</v>
      </c>
      <c r="I22" s="79">
        <v>692</v>
      </c>
      <c r="J22" s="79">
        <v>223</v>
      </c>
      <c r="K22" s="79">
        <v>0</v>
      </c>
      <c r="L22" s="79">
        <v>0</v>
      </c>
      <c r="M22" s="79">
        <v>0</v>
      </c>
      <c r="N22" s="79">
        <v>0</v>
      </c>
    </row>
    <row r="23" spans="1:14" x14ac:dyDescent="0.25">
      <c r="A23" s="82" t="s">
        <v>54</v>
      </c>
      <c r="B23" s="79">
        <v>10487</v>
      </c>
      <c r="C23" s="79">
        <v>11635</v>
      </c>
      <c r="D23" s="79">
        <v>11432</v>
      </c>
      <c r="E23" s="79">
        <v>11303</v>
      </c>
      <c r="F23" s="79">
        <v>11046</v>
      </c>
      <c r="G23" s="79">
        <v>12009</v>
      </c>
      <c r="H23" s="79">
        <v>14018</v>
      </c>
      <c r="I23" s="79">
        <v>9999</v>
      </c>
      <c r="J23" s="79">
        <v>9444</v>
      </c>
      <c r="K23" s="79">
        <v>7333</v>
      </c>
      <c r="L23" s="79">
        <v>4013</v>
      </c>
      <c r="M23" s="79">
        <v>3289</v>
      </c>
      <c r="N23" s="79">
        <v>3225</v>
      </c>
    </row>
    <row r="24" spans="1:14" x14ac:dyDescent="0.25">
      <c r="A24" s="82" t="s">
        <v>62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1342</v>
      </c>
      <c r="H24" s="79">
        <v>18130</v>
      </c>
      <c r="I24" s="79">
        <v>15925</v>
      </c>
      <c r="J24" s="79">
        <v>17080</v>
      </c>
      <c r="K24" s="79">
        <v>19817</v>
      </c>
      <c r="L24" s="79">
        <v>19227</v>
      </c>
      <c r="M24" s="79">
        <v>20258</v>
      </c>
      <c r="N24" s="79">
        <v>15216</v>
      </c>
    </row>
    <row r="25" spans="1:14" x14ac:dyDescent="0.25">
      <c r="A25" s="82" t="s">
        <v>55</v>
      </c>
      <c r="B25" s="79">
        <v>5380</v>
      </c>
      <c r="C25" s="79">
        <v>5521</v>
      </c>
      <c r="D25" s="79">
        <v>5802</v>
      </c>
      <c r="E25" s="79">
        <v>6193</v>
      </c>
      <c r="F25" s="79">
        <v>5802</v>
      </c>
      <c r="G25" s="79">
        <v>4862</v>
      </c>
      <c r="H25" s="79">
        <v>5640</v>
      </c>
      <c r="I25" s="79">
        <v>5973</v>
      </c>
      <c r="J25" s="79">
        <v>6712</v>
      </c>
      <c r="K25" s="79">
        <v>6742</v>
      </c>
      <c r="L25" s="79">
        <v>7112</v>
      </c>
      <c r="M25" s="79">
        <v>7359</v>
      </c>
      <c r="N25" s="79">
        <v>5295</v>
      </c>
    </row>
    <row r="26" spans="1:14" x14ac:dyDescent="0.25">
      <c r="A26" s="82" t="s">
        <v>64</v>
      </c>
      <c r="B26" s="79">
        <v>365</v>
      </c>
      <c r="C26" s="79">
        <v>335</v>
      </c>
      <c r="D26" s="79">
        <v>546</v>
      </c>
      <c r="E26" s="79">
        <v>457</v>
      </c>
      <c r="F26" s="79">
        <v>156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</row>
    <row r="27" spans="1:14" x14ac:dyDescent="0.25">
      <c r="A27" s="82" t="s">
        <v>56</v>
      </c>
      <c r="B27" s="79">
        <v>1359</v>
      </c>
      <c r="C27" s="79">
        <v>1577</v>
      </c>
      <c r="D27" s="79">
        <v>1841</v>
      </c>
      <c r="E27" s="79">
        <v>1528</v>
      </c>
      <c r="F27" s="79">
        <v>946</v>
      </c>
      <c r="G27" s="79">
        <v>1251</v>
      </c>
      <c r="H27" s="79">
        <v>1642</v>
      </c>
      <c r="I27" s="79">
        <v>1538</v>
      </c>
      <c r="J27" s="79">
        <v>1186</v>
      </c>
      <c r="K27" s="79">
        <v>1279</v>
      </c>
      <c r="L27" s="79">
        <v>1310</v>
      </c>
      <c r="M27" s="79">
        <v>1370</v>
      </c>
      <c r="N27" s="79">
        <v>1002</v>
      </c>
    </row>
    <row r="28" spans="1:14" x14ac:dyDescent="0.25">
      <c r="A28" s="82" t="s">
        <v>57</v>
      </c>
      <c r="B28" s="79">
        <v>2660</v>
      </c>
      <c r="C28" s="79">
        <v>2961</v>
      </c>
      <c r="D28" s="79">
        <v>2557</v>
      </c>
      <c r="E28" s="79">
        <v>2172</v>
      </c>
      <c r="F28" s="79">
        <v>2222</v>
      </c>
      <c r="G28" s="79">
        <v>2375</v>
      </c>
      <c r="H28" s="79">
        <v>2108</v>
      </c>
      <c r="I28" s="79">
        <v>2226</v>
      </c>
      <c r="J28" s="79">
        <v>2117</v>
      </c>
      <c r="K28" s="79">
        <v>1973</v>
      </c>
      <c r="L28" s="79">
        <v>2506</v>
      </c>
      <c r="M28" s="79">
        <v>2454</v>
      </c>
      <c r="N28" s="79">
        <v>1708</v>
      </c>
    </row>
    <row r="29" spans="1:14" x14ac:dyDescent="0.25">
      <c r="A29" s="82" t="s">
        <v>58</v>
      </c>
      <c r="B29" s="79">
        <v>10894</v>
      </c>
      <c r="C29" s="79">
        <v>9452</v>
      </c>
      <c r="D29" s="79">
        <v>10292</v>
      </c>
      <c r="E29" s="79">
        <v>8080</v>
      </c>
      <c r="F29" s="79">
        <v>6873</v>
      </c>
      <c r="G29" s="79">
        <v>7786</v>
      </c>
      <c r="H29" s="79">
        <v>6830</v>
      </c>
      <c r="I29" s="79">
        <v>5813</v>
      </c>
      <c r="J29" s="79">
        <v>6480</v>
      </c>
      <c r="K29" s="79">
        <v>6523</v>
      </c>
      <c r="L29" s="79">
        <v>7596</v>
      </c>
      <c r="M29" s="79">
        <v>7053</v>
      </c>
      <c r="N29" s="79">
        <v>4573</v>
      </c>
    </row>
    <row r="30" spans="1:14" x14ac:dyDescent="0.25">
      <c r="A30" s="82" t="s">
        <v>59</v>
      </c>
      <c r="B30" s="79">
        <v>3973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</row>
    <row r="31" spans="1:14" x14ac:dyDescent="0.25">
      <c r="A31" s="82" t="s">
        <v>60</v>
      </c>
      <c r="B31" s="79">
        <v>38711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x14ac:dyDescent="0.25">
      <c r="A32" s="82" t="s">
        <v>65</v>
      </c>
      <c r="B32" s="79">
        <v>6560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</row>
    <row r="33" spans="1:14" x14ac:dyDescent="0.25">
      <c r="A33" s="82" t="s">
        <v>61</v>
      </c>
      <c r="B33" s="79">
        <v>7569</v>
      </c>
      <c r="C33" s="79">
        <v>6869</v>
      </c>
      <c r="D33" s="79">
        <v>7417</v>
      </c>
      <c r="E33" s="79">
        <v>7159</v>
      </c>
      <c r="F33" s="79">
        <v>6481</v>
      </c>
      <c r="G33" s="79">
        <v>6312</v>
      </c>
      <c r="H33" s="79">
        <v>5509</v>
      </c>
      <c r="I33" s="79">
        <v>5074</v>
      </c>
      <c r="J33" s="79">
        <v>4866</v>
      </c>
      <c r="K33" s="79">
        <v>4816</v>
      </c>
      <c r="L33" s="79">
        <v>4145</v>
      </c>
      <c r="M33" s="79">
        <v>4485</v>
      </c>
      <c r="N33" s="79">
        <v>3786</v>
      </c>
    </row>
    <row r="34" spans="1:14" x14ac:dyDescent="0.25">
      <c r="A34" s="81" t="s">
        <v>34</v>
      </c>
      <c r="B34" s="79">
        <v>220536</v>
      </c>
      <c r="C34" s="79">
        <v>262272</v>
      </c>
      <c r="D34" s="79">
        <v>270084</v>
      </c>
      <c r="E34" s="79">
        <v>246488</v>
      </c>
      <c r="F34" s="79">
        <v>256118</v>
      </c>
      <c r="G34" s="79">
        <v>250759</v>
      </c>
      <c r="H34" s="79">
        <v>256692</v>
      </c>
      <c r="I34" s="79">
        <v>266680</v>
      </c>
      <c r="J34" s="79">
        <v>290280</v>
      </c>
      <c r="K34" s="79">
        <v>304405</v>
      </c>
      <c r="L34" s="79">
        <v>316238</v>
      </c>
      <c r="M34" s="79">
        <v>328848</v>
      </c>
      <c r="N34" s="79">
        <v>257943</v>
      </c>
    </row>
    <row r="35" spans="1:14" x14ac:dyDescent="0.25">
      <c r="A35" s="82" t="s">
        <v>12</v>
      </c>
      <c r="B35" s="79">
        <v>97228</v>
      </c>
      <c r="C35" s="79">
        <v>114067</v>
      </c>
      <c r="D35" s="79">
        <v>121397</v>
      </c>
      <c r="E35" s="79">
        <v>110936</v>
      </c>
      <c r="F35" s="79">
        <v>119824</v>
      </c>
      <c r="G35" s="79">
        <v>120338</v>
      </c>
      <c r="H35" s="79">
        <v>127335</v>
      </c>
      <c r="I35" s="79">
        <v>135800</v>
      </c>
      <c r="J35" s="79">
        <v>146238</v>
      </c>
      <c r="K35" s="79">
        <v>161929</v>
      </c>
      <c r="L35" s="79">
        <v>171979</v>
      </c>
      <c r="M35" s="79">
        <v>181105</v>
      </c>
      <c r="N35" s="79">
        <v>144834</v>
      </c>
    </row>
    <row r="36" spans="1:14" x14ac:dyDescent="0.25">
      <c r="A36" s="82" t="s">
        <v>13</v>
      </c>
      <c r="B36" s="79">
        <v>12122</v>
      </c>
      <c r="C36" s="79">
        <v>13801</v>
      </c>
      <c r="D36" s="79">
        <v>16283</v>
      </c>
      <c r="E36" s="79">
        <v>16269</v>
      </c>
      <c r="F36" s="79">
        <v>15338</v>
      </c>
      <c r="G36" s="79">
        <v>15008</v>
      </c>
      <c r="H36" s="79">
        <v>14555</v>
      </c>
      <c r="I36" s="79">
        <v>13865</v>
      </c>
      <c r="J36" s="79">
        <v>14866</v>
      </c>
      <c r="K36" s="79">
        <v>16309</v>
      </c>
      <c r="L36" s="79">
        <v>15858</v>
      </c>
      <c r="M36" s="79">
        <v>15092</v>
      </c>
      <c r="N36" s="79">
        <v>11571</v>
      </c>
    </row>
    <row r="37" spans="1:14" x14ac:dyDescent="0.25">
      <c r="A37" s="82" t="s">
        <v>14</v>
      </c>
      <c r="B37" s="79">
        <v>7179</v>
      </c>
      <c r="C37" s="79">
        <v>7041</v>
      </c>
      <c r="D37" s="79">
        <v>6978</v>
      </c>
      <c r="E37" s="79">
        <v>6954</v>
      </c>
      <c r="F37" s="79">
        <v>6798</v>
      </c>
      <c r="G37" s="79">
        <v>7892</v>
      </c>
      <c r="H37" s="79">
        <v>7156</v>
      </c>
      <c r="I37" s="79">
        <v>6846</v>
      </c>
      <c r="J37" s="79">
        <v>7774</v>
      </c>
      <c r="K37" s="79">
        <v>8362</v>
      </c>
      <c r="L37" s="79">
        <v>8892</v>
      </c>
      <c r="M37" s="79">
        <v>9486</v>
      </c>
      <c r="N37" s="79">
        <v>6896</v>
      </c>
    </row>
    <row r="38" spans="1:14" x14ac:dyDescent="0.25">
      <c r="A38" s="82" t="s">
        <v>15</v>
      </c>
      <c r="B38" s="79">
        <v>27610</v>
      </c>
      <c r="C38" s="79">
        <v>34686</v>
      </c>
      <c r="D38" s="79">
        <v>33207</v>
      </c>
      <c r="E38" s="79">
        <v>28551</v>
      </c>
      <c r="F38" s="79">
        <v>30837</v>
      </c>
      <c r="G38" s="79">
        <v>28545</v>
      </c>
      <c r="H38" s="79">
        <v>27623</v>
      </c>
      <c r="I38" s="79">
        <v>27842</v>
      </c>
      <c r="J38" s="79">
        <v>31731</v>
      </c>
      <c r="K38" s="79">
        <v>33484</v>
      </c>
      <c r="L38" s="79">
        <v>37050</v>
      </c>
      <c r="M38" s="79">
        <v>43362</v>
      </c>
      <c r="N38" s="79">
        <v>36727</v>
      </c>
    </row>
    <row r="39" spans="1:14" x14ac:dyDescent="0.25">
      <c r="A39" s="82" t="s">
        <v>16</v>
      </c>
      <c r="B39" s="79">
        <v>7625</v>
      </c>
      <c r="C39" s="79">
        <v>9999</v>
      </c>
      <c r="D39" s="79">
        <v>8050</v>
      </c>
      <c r="E39" s="79">
        <v>6910</v>
      </c>
      <c r="F39" s="79">
        <v>6994</v>
      </c>
      <c r="G39" s="79">
        <v>6178</v>
      </c>
      <c r="H39" s="79">
        <v>6027</v>
      </c>
      <c r="I39" s="79">
        <v>6100</v>
      </c>
      <c r="J39" s="79">
        <v>7418</v>
      </c>
      <c r="K39" s="79">
        <v>6612</v>
      </c>
      <c r="L39" s="79">
        <v>6631</v>
      </c>
      <c r="M39" s="79">
        <v>4747</v>
      </c>
      <c r="N39" s="79">
        <v>3378</v>
      </c>
    </row>
    <row r="40" spans="1:14" x14ac:dyDescent="0.25">
      <c r="A40" s="82" t="s">
        <v>17</v>
      </c>
      <c r="B40" s="79">
        <v>16148</v>
      </c>
      <c r="C40" s="79">
        <v>15578</v>
      </c>
      <c r="D40" s="79">
        <v>17866</v>
      </c>
      <c r="E40" s="79">
        <v>17188</v>
      </c>
      <c r="F40" s="79">
        <v>15762</v>
      </c>
      <c r="G40" s="79">
        <v>14940</v>
      </c>
      <c r="H40" s="79">
        <v>15555</v>
      </c>
      <c r="I40" s="79">
        <v>14047</v>
      </c>
      <c r="J40" s="79">
        <v>15267</v>
      </c>
      <c r="K40" s="79">
        <v>15387</v>
      </c>
      <c r="L40" s="79">
        <v>17312</v>
      </c>
      <c r="M40" s="79">
        <v>19276</v>
      </c>
      <c r="N40" s="79">
        <v>13618</v>
      </c>
    </row>
    <row r="41" spans="1:14" x14ac:dyDescent="0.25">
      <c r="A41" s="82" t="s">
        <v>18</v>
      </c>
      <c r="B41" s="79">
        <v>6621</v>
      </c>
      <c r="C41" s="79">
        <v>7441</v>
      </c>
      <c r="D41" s="79">
        <v>9765</v>
      </c>
      <c r="E41" s="79">
        <v>8431</v>
      </c>
      <c r="F41" s="79">
        <v>7993</v>
      </c>
      <c r="G41" s="79">
        <v>7344</v>
      </c>
      <c r="H41" s="79">
        <v>6878</v>
      </c>
      <c r="I41" s="79">
        <v>7728</v>
      </c>
      <c r="J41" s="79">
        <v>8657</v>
      </c>
      <c r="K41" s="79">
        <v>9204</v>
      </c>
      <c r="L41" s="79">
        <v>9373</v>
      </c>
      <c r="M41" s="79">
        <v>9749</v>
      </c>
      <c r="N41" s="79">
        <v>6512</v>
      </c>
    </row>
    <row r="42" spans="1:14" x14ac:dyDescent="0.25">
      <c r="A42" s="82" t="s">
        <v>19</v>
      </c>
      <c r="B42" s="79">
        <v>24905</v>
      </c>
      <c r="C42" s="79">
        <v>32308</v>
      </c>
      <c r="D42" s="79">
        <v>31243</v>
      </c>
      <c r="E42" s="79">
        <v>30708</v>
      </c>
      <c r="F42" s="79">
        <v>32849</v>
      </c>
      <c r="G42" s="79">
        <v>30163</v>
      </c>
      <c r="H42" s="79">
        <v>29623</v>
      </c>
      <c r="I42" s="79">
        <v>32435</v>
      </c>
      <c r="J42" s="79">
        <v>33233</v>
      </c>
      <c r="K42" s="79">
        <v>30382</v>
      </c>
      <c r="L42" s="79">
        <v>27528</v>
      </c>
      <c r="M42" s="79">
        <v>24659</v>
      </c>
      <c r="N42" s="79">
        <v>20585</v>
      </c>
    </row>
    <row r="43" spans="1:14" x14ac:dyDescent="0.25">
      <c r="A43" s="82" t="s">
        <v>20</v>
      </c>
      <c r="B43" s="79">
        <v>21098</v>
      </c>
      <c r="C43" s="79">
        <v>27351</v>
      </c>
      <c r="D43" s="79">
        <v>25295</v>
      </c>
      <c r="E43" s="79">
        <v>20541</v>
      </c>
      <c r="F43" s="79">
        <v>19723</v>
      </c>
      <c r="G43" s="79">
        <v>20351</v>
      </c>
      <c r="H43" s="79">
        <v>21940</v>
      </c>
      <c r="I43" s="79">
        <v>22017</v>
      </c>
      <c r="J43" s="79">
        <v>25096</v>
      </c>
      <c r="K43" s="79">
        <v>22736</v>
      </c>
      <c r="L43" s="79">
        <v>21615</v>
      </c>
      <c r="M43" s="79">
        <v>21372</v>
      </c>
      <c r="N43" s="79">
        <v>13822</v>
      </c>
    </row>
    <row r="44" spans="1:14" x14ac:dyDescent="0.25">
      <c r="A44" s="81" t="s">
        <v>37</v>
      </c>
      <c r="B44" s="79">
        <v>445565</v>
      </c>
      <c r="C44" s="79">
        <v>508960</v>
      </c>
      <c r="D44" s="79">
        <v>465090</v>
      </c>
      <c r="E44" s="79">
        <v>405007</v>
      </c>
      <c r="F44" s="79">
        <v>411677</v>
      </c>
      <c r="G44" s="79">
        <v>394069</v>
      </c>
      <c r="H44" s="79">
        <v>386432</v>
      </c>
      <c r="I44" s="79">
        <v>394051</v>
      </c>
      <c r="J44" s="79">
        <v>406991</v>
      </c>
      <c r="K44" s="79">
        <v>423430</v>
      </c>
      <c r="L44" s="79">
        <v>461248</v>
      </c>
      <c r="M44" s="79">
        <v>474385</v>
      </c>
      <c r="N44" s="79">
        <v>374963</v>
      </c>
    </row>
    <row r="45" spans="1:14" x14ac:dyDescent="0.25">
      <c r="A45" s="82" t="s">
        <v>0</v>
      </c>
      <c r="B45" s="79">
        <v>11546</v>
      </c>
      <c r="C45" s="79">
        <v>12173</v>
      </c>
      <c r="D45" s="79">
        <v>12782</v>
      </c>
      <c r="E45" s="79">
        <v>10878</v>
      </c>
      <c r="F45" s="79">
        <v>12262</v>
      </c>
      <c r="G45" s="79">
        <v>12965</v>
      </c>
      <c r="H45" s="79">
        <v>14717</v>
      </c>
      <c r="I45" s="79">
        <v>14697</v>
      </c>
      <c r="J45" s="79">
        <v>15413</v>
      </c>
      <c r="K45" s="79">
        <v>15133</v>
      </c>
      <c r="L45" s="79">
        <v>15817</v>
      </c>
      <c r="M45" s="79">
        <v>15576</v>
      </c>
      <c r="N45" s="79">
        <v>13735</v>
      </c>
    </row>
    <row r="46" spans="1:14" x14ac:dyDescent="0.25">
      <c r="A46" s="82" t="s">
        <v>1</v>
      </c>
      <c r="B46" s="79">
        <v>30973</v>
      </c>
      <c r="C46" s="79">
        <v>32263</v>
      </c>
      <c r="D46" s="79">
        <v>28741</v>
      </c>
      <c r="E46" s="79">
        <v>26183</v>
      </c>
      <c r="F46" s="79">
        <v>26537</v>
      </c>
      <c r="G46" s="79">
        <v>24920</v>
      </c>
      <c r="H46" s="79">
        <v>25597</v>
      </c>
      <c r="I46" s="79">
        <v>25639</v>
      </c>
      <c r="J46" s="79">
        <v>28180</v>
      </c>
      <c r="K46" s="79">
        <v>32734</v>
      </c>
      <c r="L46" s="79">
        <v>33947</v>
      </c>
      <c r="M46" s="79">
        <v>34029</v>
      </c>
      <c r="N46" s="79">
        <v>26816</v>
      </c>
    </row>
    <row r="47" spans="1:14" x14ac:dyDescent="0.25">
      <c r="A47" s="82" t="s">
        <v>2</v>
      </c>
      <c r="B47" s="79">
        <v>138203</v>
      </c>
      <c r="C47" s="79">
        <v>164244</v>
      </c>
      <c r="D47" s="79">
        <v>152353</v>
      </c>
      <c r="E47" s="79">
        <v>131721</v>
      </c>
      <c r="F47" s="79">
        <v>133323</v>
      </c>
      <c r="G47" s="79">
        <v>129977</v>
      </c>
      <c r="H47" s="79">
        <v>126991</v>
      </c>
      <c r="I47" s="79">
        <v>132333</v>
      </c>
      <c r="J47" s="79">
        <v>140021</v>
      </c>
      <c r="K47" s="79">
        <v>145089</v>
      </c>
      <c r="L47" s="79">
        <v>158950</v>
      </c>
      <c r="M47" s="79">
        <v>167231</v>
      </c>
      <c r="N47" s="79">
        <v>135448</v>
      </c>
    </row>
    <row r="48" spans="1:14" x14ac:dyDescent="0.25">
      <c r="A48" s="82" t="s">
        <v>3</v>
      </c>
      <c r="B48" s="79">
        <v>46122</v>
      </c>
      <c r="C48" s="79">
        <v>48297</v>
      </c>
      <c r="D48" s="79">
        <v>45944</v>
      </c>
      <c r="E48" s="79">
        <v>43514</v>
      </c>
      <c r="F48" s="79">
        <v>42584</v>
      </c>
      <c r="G48" s="79">
        <v>43989</v>
      </c>
      <c r="H48" s="79">
        <v>46618</v>
      </c>
      <c r="I48" s="79">
        <v>46555</v>
      </c>
      <c r="J48" s="79">
        <v>44535</v>
      </c>
      <c r="K48" s="79">
        <v>41497</v>
      </c>
      <c r="L48" s="79">
        <v>44378</v>
      </c>
      <c r="M48" s="79">
        <v>41240</v>
      </c>
      <c r="N48" s="79">
        <v>31480</v>
      </c>
    </row>
    <row r="49" spans="1:14" x14ac:dyDescent="0.25">
      <c r="A49" s="82" t="s">
        <v>4</v>
      </c>
      <c r="B49" s="79">
        <v>20358</v>
      </c>
      <c r="C49" s="79">
        <v>25011</v>
      </c>
      <c r="D49" s="79">
        <v>21996</v>
      </c>
      <c r="E49" s="79">
        <v>19162</v>
      </c>
      <c r="F49" s="79">
        <v>20510</v>
      </c>
      <c r="G49" s="79">
        <v>18953</v>
      </c>
      <c r="H49" s="79">
        <v>17100</v>
      </c>
      <c r="I49" s="79">
        <v>16650</v>
      </c>
      <c r="J49" s="79">
        <v>16728</v>
      </c>
      <c r="K49" s="79">
        <v>16058</v>
      </c>
      <c r="L49" s="79">
        <v>19088</v>
      </c>
      <c r="M49" s="79">
        <v>18382</v>
      </c>
      <c r="N49" s="79">
        <v>13698</v>
      </c>
    </row>
    <row r="50" spans="1:14" x14ac:dyDescent="0.25">
      <c r="A50" s="82" t="s">
        <v>5</v>
      </c>
      <c r="B50" s="79">
        <v>20419</v>
      </c>
      <c r="C50" s="79">
        <v>24445</v>
      </c>
      <c r="D50" s="79">
        <v>18973</v>
      </c>
      <c r="E50" s="79">
        <v>17577</v>
      </c>
      <c r="F50" s="79">
        <v>17346</v>
      </c>
      <c r="G50" s="79">
        <v>14402</v>
      </c>
      <c r="H50" s="79">
        <v>13573</v>
      </c>
      <c r="I50" s="79">
        <v>11833</v>
      </c>
      <c r="J50" s="79">
        <v>10944</v>
      </c>
      <c r="K50" s="79">
        <v>10842</v>
      </c>
      <c r="L50" s="79">
        <v>12149</v>
      </c>
      <c r="M50" s="79">
        <v>10806</v>
      </c>
      <c r="N50" s="79">
        <v>7801</v>
      </c>
    </row>
    <row r="51" spans="1:14" x14ac:dyDescent="0.25">
      <c r="A51" s="82" t="s">
        <v>6</v>
      </c>
      <c r="B51" s="79">
        <v>8004</v>
      </c>
      <c r="C51" s="79">
        <v>8809</v>
      </c>
      <c r="D51" s="79">
        <v>7814</v>
      </c>
      <c r="E51" s="79">
        <v>6461</v>
      </c>
      <c r="F51" s="79">
        <v>7238</v>
      </c>
      <c r="G51" s="79">
        <v>7286</v>
      </c>
      <c r="H51" s="79">
        <v>7060</v>
      </c>
      <c r="I51" s="79">
        <v>6886</v>
      </c>
      <c r="J51" s="79">
        <v>6970</v>
      </c>
      <c r="K51" s="79">
        <v>6403</v>
      </c>
      <c r="L51" s="79">
        <v>6254</v>
      </c>
      <c r="M51" s="79">
        <v>5261</v>
      </c>
      <c r="N51" s="79">
        <v>3590</v>
      </c>
    </row>
    <row r="52" spans="1:14" x14ac:dyDescent="0.25">
      <c r="A52" s="82" t="s">
        <v>7</v>
      </c>
      <c r="B52" s="79">
        <v>12272</v>
      </c>
      <c r="C52" s="79">
        <v>13877</v>
      </c>
      <c r="D52" s="79">
        <v>12237</v>
      </c>
      <c r="E52" s="79">
        <v>11177</v>
      </c>
      <c r="F52" s="79">
        <v>11798</v>
      </c>
      <c r="G52" s="79">
        <v>11573</v>
      </c>
      <c r="H52" s="79">
        <v>10308</v>
      </c>
      <c r="I52" s="79">
        <v>9803</v>
      </c>
      <c r="J52" s="79">
        <v>10190</v>
      </c>
      <c r="K52" s="79">
        <v>10453</v>
      </c>
      <c r="L52" s="79">
        <v>10311</v>
      </c>
      <c r="M52" s="79">
        <v>10457</v>
      </c>
      <c r="N52" s="79">
        <v>9947</v>
      </c>
    </row>
    <row r="53" spans="1:14" x14ac:dyDescent="0.25">
      <c r="A53" s="82" t="s">
        <v>8</v>
      </c>
      <c r="B53" s="79">
        <v>18144</v>
      </c>
      <c r="C53" s="79">
        <v>19395</v>
      </c>
      <c r="D53" s="79">
        <v>17716</v>
      </c>
      <c r="E53" s="79">
        <v>15060</v>
      </c>
      <c r="F53" s="79">
        <v>14914</v>
      </c>
      <c r="G53" s="79">
        <v>14906</v>
      </c>
      <c r="H53" s="79">
        <v>13747</v>
      </c>
      <c r="I53" s="79">
        <v>12773</v>
      </c>
      <c r="J53" s="79">
        <v>14453</v>
      </c>
      <c r="K53" s="79">
        <v>14570</v>
      </c>
      <c r="L53" s="79">
        <v>14432</v>
      </c>
      <c r="M53" s="79">
        <v>14892</v>
      </c>
      <c r="N53" s="79">
        <v>10266</v>
      </c>
    </row>
    <row r="54" spans="1:14" x14ac:dyDescent="0.25">
      <c r="A54" s="82" t="s">
        <v>9</v>
      </c>
      <c r="B54" s="79">
        <v>45557</v>
      </c>
      <c r="C54" s="79">
        <v>50501</v>
      </c>
      <c r="D54" s="79">
        <v>49899</v>
      </c>
      <c r="E54" s="79">
        <v>41633</v>
      </c>
      <c r="F54" s="79">
        <v>42705</v>
      </c>
      <c r="G54" s="79">
        <v>39306</v>
      </c>
      <c r="H54" s="79">
        <v>37198</v>
      </c>
      <c r="I54" s="79">
        <v>37513</v>
      </c>
      <c r="J54" s="79">
        <v>41911</v>
      </c>
      <c r="K54" s="79">
        <v>44417</v>
      </c>
      <c r="L54" s="79">
        <v>47606</v>
      </c>
      <c r="M54" s="79">
        <v>51035</v>
      </c>
      <c r="N54" s="79">
        <v>39986</v>
      </c>
    </row>
    <row r="55" spans="1:14" x14ac:dyDescent="0.25">
      <c r="A55" s="82" t="s">
        <v>10</v>
      </c>
      <c r="B55" s="79">
        <v>42135</v>
      </c>
      <c r="C55" s="79">
        <v>44485</v>
      </c>
      <c r="D55" s="79">
        <v>41530</v>
      </c>
      <c r="E55" s="79">
        <v>36423</v>
      </c>
      <c r="F55" s="79">
        <v>36177</v>
      </c>
      <c r="G55" s="79">
        <v>33399</v>
      </c>
      <c r="H55" s="79">
        <v>30564</v>
      </c>
      <c r="I55" s="79">
        <v>31034</v>
      </c>
      <c r="J55" s="79">
        <v>29412</v>
      </c>
      <c r="K55" s="79">
        <v>33322</v>
      </c>
      <c r="L55" s="79">
        <v>36554</v>
      </c>
      <c r="M55" s="79">
        <v>42184</v>
      </c>
      <c r="N55" s="79">
        <v>32332</v>
      </c>
    </row>
    <row r="56" spans="1:14" x14ac:dyDescent="0.25">
      <c r="A56" s="82" t="s">
        <v>11</v>
      </c>
      <c r="B56" s="79">
        <v>51832</v>
      </c>
      <c r="C56" s="79">
        <v>65460</v>
      </c>
      <c r="D56" s="79">
        <v>55105</v>
      </c>
      <c r="E56" s="79">
        <v>45218</v>
      </c>
      <c r="F56" s="79">
        <v>46283</v>
      </c>
      <c r="G56" s="79">
        <v>42393</v>
      </c>
      <c r="H56" s="79">
        <v>42959</v>
      </c>
      <c r="I56" s="79">
        <v>48335</v>
      </c>
      <c r="J56" s="79">
        <v>48234</v>
      </c>
      <c r="K56" s="79">
        <v>52912</v>
      </c>
      <c r="L56" s="79">
        <v>61762</v>
      </c>
      <c r="M56" s="79">
        <v>63292</v>
      </c>
      <c r="N56" s="79">
        <v>49864</v>
      </c>
    </row>
    <row r="57" spans="1:14" x14ac:dyDescent="0.25">
      <c r="A57" s="81" t="s">
        <v>35</v>
      </c>
      <c r="B57" s="79">
        <v>382611</v>
      </c>
      <c r="C57" s="79">
        <v>424057</v>
      </c>
      <c r="D57" s="79">
        <v>387234</v>
      </c>
      <c r="E57" s="79">
        <v>326731</v>
      </c>
      <c r="F57" s="79">
        <v>344827</v>
      </c>
      <c r="G57" s="79">
        <v>336002</v>
      </c>
      <c r="H57" s="79">
        <v>332062</v>
      </c>
      <c r="I57" s="79">
        <v>320978</v>
      </c>
      <c r="J57" s="79">
        <v>337194</v>
      </c>
      <c r="K57" s="79">
        <v>345056</v>
      </c>
      <c r="L57" s="79">
        <v>358361</v>
      </c>
      <c r="M57" s="79">
        <v>332352</v>
      </c>
      <c r="N57" s="79">
        <v>258859</v>
      </c>
    </row>
    <row r="58" spans="1:14" x14ac:dyDescent="0.25">
      <c r="A58" s="82" t="s">
        <v>21</v>
      </c>
      <c r="B58" s="79">
        <v>28015</v>
      </c>
      <c r="C58" s="79">
        <v>30016</v>
      </c>
      <c r="D58" s="79">
        <v>30248</v>
      </c>
      <c r="E58" s="79">
        <v>26671</v>
      </c>
      <c r="F58" s="79">
        <v>25843</v>
      </c>
      <c r="G58" s="79">
        <v>23410</v>
      </c>
      <c r="H58" s="79">
        <v>22595</v>
      </c>
      <c r="I58" s="79">
        <v>21755</v>
      </c>
      <c r="J58" s="79">
        <v>24616</v>
      </c>
      <c r="K58" s="79">
        <v>24452</v>
      </c>
      <c r="L58" s="79">
        <v>23831</v>
      </c>
      <c r="M58" s="79">
        <v>22838</v>
      </c>
      <c r="N58" s="79">
        <v>18064</v>
      </c>
    </row>
    <row r="59" spans="1:14" x14ac:dyDescent="0.25">
      <c r="A59" s="82" t="s">
        <v>68</v>
      </c>
      <c r="B59" s="79">
        <v>19612</v>
      </c>
      <c r="C59" s="79">
        <v>23567</v>
      </c>
      <c r="D59" s="79">
        <v>21059</v>
      </c>
      <c r="E59" s="79">
        <v>15114</v>
      </c>
      <c r="F59" s="79">
        <v>15756</v>
      </c>
      <c r="G59" s="79">
        <v>13921</v>
      </c>
      <c r="H59" s="79">
        <v>14766</v>
      </c>
      <c r="I59" s="79">
        <v>13960</v>
      </c>
      <c r="J59" s="79">
        <v>17839</v>
      </c>
      <c r="K59" s="79">
        <v>13699</v>
      </c>
      <c r="L59" s="79">
        <v>18415</v>
      </c>
      <c r="M59" s="79">
        <v>16215</v>
      </c>
      <c r="N59" s="79">
        <v>13862</v>
      </c>
    </row>
    <row r="60" spans="1:14" x14ac:dyDescent="0.25">
      <c r="A60" s="82" t="s">
        <v>22</v>
      </c>
      <c r="B60" s="79">
        <v>36681</v>
      </c>
      <c r="C60" s="79">
        <v>37992</v>
      </c>
      <c r="D60" s="79">
        <v>35989</v>
      </c>
      <c r="E60" s="79">
        <v>33635</v>
      </c>
      <c r="F60" s="79">
        <v>35829</v>
      </c>
      <c r="G60" s="79">
        <v>33856</v>
      </c>
      <c r="H60" s="79">
        <v>32129</v>
      </c>
      <c r="I60" s="79">
        <v>30390</v>
      </c>
      <c r="J60" s="79">
        <v>28534</v>
      </c>
      <c r="K60" s="79">
        <v>31336</v>
      </c>
      <c r="L60" s="79">
        <v>33869</v>
      </c>
      <c r="M60" s="79">
        <v>29361</v>
      </c>
      <c r="N60" s="79">
        <v>23347</v>
      </c>
    </row>
    <row r="61" spans="1:14" x14ac:dyDescent="0.25">
      <c r="A61" s="82" t="s">
        <v>23</v>
      </c>
      <c r="B61" s="79">
        <v>55691</v>
      </c>
      <c r="C61" s="79">
        <v>61675</v>
      </c>
      <c r="D61" s="79">
        <v>43771</v>
      </c>
      <c r="E61" s="79">
        <v>39044</v>
      </c>
      <c r="F61" s="79">
        <v>46226</v>
      </c>
      <c r="G61" s="79">
        <v>48045</v>
      </c>
      <c r="H61" s="79">
        <v>42910</v>
      </c>
      <c r="I61" s="79">
        <v>41482</v>
      </c>
      <c r="J61" s="79">
        <v>36687</v>
      </c>
      <c r="K61" s="79">
        <v>36716</v>
      </c>
      <c r="L61" s="79">
        <v>38611</v>
      </c>
      <c r="M61" s="79">
        <v>38018</v>
      </c>
      <c r="N61" s="79">
        <v>30585</v>
      </c>
    </row>
    <row r="62" spans="1:14" x14ac:dyDescent="0.25">
      <c r="A62" s="82" t="s">
        <v>24</v>
      </c>
      <c r="B62" s="79">
        <v>15672</v>
      </c>
      <c r="C62" s="79">
        <v>17112</v>
      </c>
      <c r="D62" s="79">
        <v>16255</v>
      </c>
      <c r="E62" s="79">
        <v>15981</v>
      </c>
      <c r="F62" s="79">
        <v>19455</v>
      </c>
      <c r="G62" s="79">
        <v>19508</v>
      </c>
      <c r="H62" s="79">
        <v>19117</v>
      </c>
      <c r="I62" s="79">
        <v>17734</v>
      </c>
      <c r="J62" s="79">
        <v>16660</v>
      </c>
      <c r="K62" s="79">
        <v>17556</v>
      </c>
      <c r="L62" s="79">
        <v>17324</v>
      </c>
      <c r="M62" s="79">
        <v>14559</v>
      </c>
      <c r="N62" s="79">
        <v>11611</v>
      </c>
    </row>
    <row r="63" spans="1:14" x14ac:dyDescent="0.25">
      <c r="A63" s="82" t="s">
        <v>25</v>
      </c>
      <c r="B63" s="79">
        <v>24046</v>
      </c>
      <c r="C63" s="79">
        <v>25292</v>
      </c>
      <c r="D63" s="79">
        <v>25942</v>
      </c>
      <c r="E63" s="79">
        <v>23514</v>
      </c>
      <c r="F63" s="79">
        <v>22687</v>
      </c>
      <c r="G63" s="79">
        <v>21938</v>
      </c>
      <c r="H63" s="79">
        <v>18480</v>
      </c>
      <c r="I63" s="79">
        <v>18104</v>
      </c>
      <c r="J63" s="79">
        <v>17082</v>
      </c>
      <c r="K63" s="79">
        <v>16290</v>
      </c>
      <c r="L63" s="79">
        <v>19685</v>
      </c>
      <c r="M63" s="79">
        <v>17424</v>
      </c>
      <c r="N63" s="79">
        <v>13008</v>
      </c>
    </row>
    <row r="64" spans="1:14" x14ac:dyDescent="0.25">
      <c r="A64" s="82" t="s">
        <v>26</v>
      </c>
      <c r="B64" s="79">
        <v>101736</v>
      </c>
      <c r="C64" s="79">
        <v>116826</v>
      </c>
      <c r="D64" s="79">
        <v>110150</v>
      </c>
      <c r="E64" s="79">
        <v>85260</v>
      </c>
      <c r="F64" s="79">
        <v>90216</v>
      </c>
      <c r="G64" s="79">
        <v>86071</v>
      </c>
      <c r="H64" s="79">
        <v>88604</v>
      </c>
      <c r="I64" s="79">
        <v>90234</v>
      </c>
      <c r="J64" s="79">
        <v>102462</v>
      </c>
      <c r="K64" s="79">
        <v>114428</v>
      </c>
      <c r="L64" s="79">
        <v>115593</v>
      </c>
      <c r="M64" s="79">
        <v>110938</v>
      </c>
      <c r="N64" s="79">
        <v>85736</v>
      </c>
    </row>
    <row r="65" spans="1:14" x14ac:dyDescent="0.25">
      <c r="A65" s="82" t="s">
        <v>27</v>
      </c>
      <c r="B65" s="79">
        <v>7877</v>
      </c>
      <c r="C65" s="79">
        <v>9483</v>
      </c>
      <c r="D65" s="79">
        <v>10403</v>
      </c>
      <c r="E65" s="79">
        <v>8388</v>
      </c>
      <c r="F65" s="79">
        <v>8267</v>
      </c>
      <c r="G65" s="79">
        <v>8978</v>
      </c>
      <c r="H65" s="79">
        <v>11603</v>
      </c>
      <c r="I65" s="79">
        <v>11998</v>
      </c>
      <c r="J65" s="79">
        <v>12590</v>
      </c>
      <c r="K65" s="79">
        <v>11705</v>
      </c>
      <c r="L65" s="79">
        <v>11146</v>
      </c>
      <c r="M65" s="79">
        <v>8639</v>
      </c>
      <c r="N65" s="79">
        <v>5454</v>
      </c>
    </row>
    <row r="66" spans="1:14" x14ac:dyDescent="0.25">
      <c r="A66" s="82" t="s">
        <v>28</v>
      </c>
      <c r="B66" s="79">
        <v>22150</v>
      </c>
      <c r="C66" s="79">
        <v>23696</v>
      </c>
      <c r="D66" s="79">
        <v>22184</v>
      </c>
      <c r="E66" s="79">
        <v>20236</v>
      </c>
      <c r="F66" s="79">
        <v>21212</v>
      </c>
      <c r="G66" s="79">
        <v>21432</v>
      </c>
      <c r="H66" s="79">
        <v>21396</v>
      </c>
      <c r="I66" s="79">
        <v>19092</v>
      </c>
      <c r="J66" s="79">
        <v>21780</v>
      </c>
      <c r="K66" s="79">
        <v>20891</v>
      </c>
      <c r="L66" s="79">
        <v>21719</v>
      </c>
      <c r="M66" s="79">
        <v>21605</v>
      </c>
      <c r="N66" s="79">
        <v>16215</v>
      </c>
    </row>
    <row r="67" spans="1:14" x14ac:dyDescent="0.25">
      <c r="A67" s="82" t="s">
        <v>29</v>
      </c>
      <c r="B67" s="79">
        <v>22730</v>
      </c>
      <c r="C67" s="79">
        <v>27938</v>
      </c>
      <c r="D67" s="79">
        <v>24453</v>
      </c>
      <c r="E67" s="79">
        <v>20575</v>
      </c>
      <c r="F67" s="79">
        <v>21348</v>
      </c>
      <c r="G67" s="79">
        <v>20945</v>
      </c>
      <c r="H67" s="79">
        <v>22299</v>
      </c>
      <c r="I67" s="79">
        <v>20683</v>
      </c>
      <c r="J67" s="79">
        <v>21478</v>
      </c>
      <c r="K67" s="79">
        <v>20724</v>
      </c>
      <c r="L67" s="79">
        <v>20401</v>
      </c>
      <c r="M67" s="79">
        <v>18702</v>
      </c>
      <c r="N67" s="79">
        <v>14370</v>
      </c>
    </row>
    <row r="68" spans="1:14" x14ac:dyDescent="0.25">
      <c r="A68" s="82" t="s">
        <v>30</v>
      </c>
      <c r="B68" s="79">
        <v>21546</v>
      </c>
      <c r="C68" s="79">
        <v>25101</v>
      </c>
      <c r="D68" s="79">
        <v>22923</v>
      </c>
      <c r="E68" s="79">
        <v>15861</v>
      </c>
      <c r="F68" s="79">
        <v>15436</v>
      </c>
      <c r="G68" s="79">
        <v>15998</v>
      </c>
      <c r="H68" s="79">
        <v>16806</v>
      </c>
      <c r="I68" s="79">
        <v>16311</v>
      </c>
      <c r="J68" s="79">
        <v>16820</v>
      </c>
      <c r="K68" s="79">
        <v>16587</v>
      </c>
      <c r="L68" s="79">
        <v>17922</v>
      </c>
      <c r="M68" s="79">
        <v>14842</v>
      </c>
      <c r="N68" s="79">
        <v>12601</v>
      </c>
    </row>
    <row r="69" spans="1:14" x14ac:dyDescent="0.25">
      <c r="A69" s="82" t="s">
        <v>31</v>
      </c>
      <c r="B69" s="79">
        <v>10381</v>
      </c>
      <c r="C69" s="79">
        <v>9169</v>
      </c>
      <c r="D69" s="79">
        <v>9001</v>
      </c>
      <c r="E69" s="79">
        <v>8742</v>
      </c>
      <c r="F69" s="79">
        <v>9936</v>
      </c>
      <c r="G69" s="79">
        <v>9515</v>
      </c>
      <c r="H69" s="79">
        <v>9819</v>
      </c>
      <c r="I69" s="79">
        <v>8447</v>
      </c>
      <c r="J69" s="79">
        <v>8958</v>
      </c>
      <c r="K69" s="79">
        <v>8987</v>
      </c>
      <c r="L69" s="79">
        <v>8261</v>
      </c>
      <c r="M69" s="79">
        <v>6868</v>
      </c>
      <c r="N69" s="79">
        <v>5081</v>
      </c>
    </row>
    <row r="70" spans="1:14" x14ac:dyDescent="0.25">
      <c r="A70" s="82" t="s">
        <v>32</v>
      </c>
      <c r="B70" s="79">
        <v>16474</v>
      </c>
      <c r="C70" s="79">
        <v>16190</v>
      </c>
      <c r="D70" s="79">
        <v>14856</v>
      </c>
      <c r="E70" s="79">
        <v>13710</v>
      </c>
      <c r="F70" s="79">
        <v>12616</v>
      </c>
      <c r="G70" s="79">
        <v>12385</v>
      </c>
      <c r="H70" s="79">
        <v>11538</v>
      </c>
      <c r="I70" s="79">
        <v>10788</v>
      </c>
      <c r="J70" s="79">
        <v>11688</v>
      </c>
      <c r="K70" s="79">
        <v>11685</v>
      </c>
      <c r="L70" s="79">
        <v>11584</v>
      </c>
      <c r="M70" s="79">
        <v>12343</v>
      </c>
      <c r="N70" s="79">
        <v>8925</v>
      </c>
    </row>
    <row r="71" spans="1:14" x14ac:dyDescent="0.25">
      <c r="A71" s="81" t="s">
        <v>67</v>
      </c>
      <c r="B71" s="79">
        <v>75593</v>
      </c>
      <c r="C71" s="79">
        <v>142288</v>
      </c>
      <c r="D71" s="79">
        <v>154925</v>
      </c>
      <c r="E71" s="79">
        <v>135288</v>
      </c>
      <c r="F71" s="79">
        <v>142169</v>
      </c>
      <c r="G71" s="79">
        <v>142218</v>
      </c>
      <c r="H71" s="79">
        <v>137203</v>
      </c>
      <c r="I71" s="79">
        <v>153593</v>
      </c>
      <c r="J71" s="79">
        <v>159713</v>
      </c>
      <c r="K71" s="79">
        <v>163129</v>
      </c>
      <c r="L71" s="79">
        <v>172345</v>
      </c>
      <c r="M71" s="79">
        <v>179839</v>
      </c>
      <c r="N71" s="79">
        <v>138624</v>
      </c>
    </row>
    <row r="72" spans="1:14" x14ac:dyDescent="0.25">
      <c r="A72" s="82" t="s">
        <v>47</v>
      </c>
      <c r="B72" s="79">
        <v>0</v>
      </c>
      <c r="C72" s="79">
        <v>0</v>
      </c>
      <c r="D72" s="79">
        <v>0</v>
      </c>
      <c r="E72" s="79">
        <v>9451</v>
      </c>
      <c r="F72" s="79">
        <v>19702</v>
      </c>
      <c r="G72" s="79">
        <v>13696</v>
      </c>
      <c r="H72" s="79">
        <v>8409</v>
      </c>
      <c r="I72" s="79">
        <v>20652</v>
      </c>
      <c r="J72" s="79">
        <v>15437</v>
      </c>
      <c r="K72" s="79">
        <v>19900</v>
      </c>
      <c r="L72" s="79">
        <v>17251</v>
      </c>
      <c r="M72" s="79">
        <v>17636</v>
      </c>
      <c r="N72" s="79">
        <v>17269</v>
      </c>
    </row>
    <row r="73" spans="1:14" x14ac:dyDescent="0.25">
      <c r="A73" s="82" t="s">
        <v>53</v>
      </c>
      <c r="B73" s="79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1302</v>
      </c>
      <c r="K73" s="79">
        <v>1046</v>
      </c>
      <c r="L73" s="79">
        <v>896</v>
      </c>
      <c r="M73" s="79">
        <v>726</v>
      </c>
      <c r="N73" s="79">
        <v>960</v>
      </c>
    </row>
    <row r="74" spans="1:14" x14ac:dyDescent="0.25">
      <c r="A74" s="82" t="s">
        <v>62</v>
      </c>
      <c r="B74" s="79">
        <v>16328</v>
      </c>
      <c r="C74" s="79">
        <v>23181</v>
      </c>
      <c r="D74" s="79">
        <v>24753</v>
      </c>
      <c r="E74" s="79">
        <v>19845</v>
      </c>
      <c r="F74" s="79">
        <v>19331</v>
      </c>
      <c r="G74" s="79">
        <v>16074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</row>
    <row r="75" spans="1:14" x14ac:dyDescent="0.25">
      <c r="A75" s="82" t="s">
        <v>63</v>
      </c>
      <c r="B75" s="79">
        <v>12892</v>
      </c>
      <c r="C75" s="79">
        <v>17539</v>
      </c>
      <c r="D75" s="79">
        <v>17509</v>
      </c>
      <c r="E75" s="79">
        <v>13330</v>
      </c>
      <c r="F75" s="79">
        <v>16655</v>
      </c>
      <c r="G75" s="79">
        <v>18934</v>
      </c>
      <c r="H75" s="79">
        <v>25490</v>
      </c>
      <c r="I75" s="79">
        <v>25066</v>
      </c>
      <c r="J75" s="79">
        <v>29571</v>
      </c>
      <c r="K75" s="79">
        <v>29053</v>
      </c>
      <c r="L75" s="79">
        <v>33178</v>
      </c>
      <c r="M75" s="79">
        <v>40140</v>
      </c>
      <c r="N75" s="79">
        <v>35077</v>
      </c>
    </row>
    <row r="76" spans="1:14" x14ac:dyDescent="0.25">
      <c r="A76" s="82" t="s">
        <v>60</v>
      </c>
      <c r="B76" s="79">
        <v>45284</v>
      </c>
      <c r="C76" s="79">
        <v>87812</v>
      </c>
      <c r="D76" s="79">
        <v>96801</v>
      </c>
      <c r="E76" s="79">
        <v>79830</v>
      </c>
      <c r="F76" s="79">
        <v>74114</v>
      </c>
      <c r="G76" s="79">
        <v>79332</v>
      </c>
      <c r="H76" s="79">
        <v>87630</v>
      </c>
      <c r="I76" s="79">
        <v>91945</v>
      </c>
      <c r="J76" s="79">
        <v>95423</v>
      </c>
      <c r="K76" s="79">
        <v>95063</v>
      </c>
      <c r="L76" s="79">
        <v>101695</v>
      </c>
      <c r="M76" s="79">
        <v>101186</v>
      </c>
      <c r="N76" s="79">
        <v>72449</v>
      </c>
    </row>
    <row r="77" spans="1:14" x14ac:dyDescent="0.25">
      <c r="A77" s="82" t="s">
        <v>65</v>
      </c>
      <c r="B77" s="79">
        <v>1089</v>
      </c>
      <c r="C77" s="79">
        <v>13756</v>
      </c>
      <c r="D77" s="79">
        <v>15862</v>
      </c>
      <c r="E77" s="79">
        <v>12832</v>
      </c>
      <c r="F77" s="79">
        <v>12367</v>
      </c>
      <c r="G77" s="79">
        <v>14182</v>
      </c>
      <c r="H77" s="79">
        <v>15674</v>
      </c>
      <c r="I77" s="79">
        <v>15930</v>
      </c>
      <c r="J77" s="79">
        <v>17980</v>
      </c>
      <c r="K77" s="79">
        <v>18067</v>
      </c>
      <c r="L77" s="79">
        <v>19325</v>
      </c>
      <c r="M77" s="79">
        <v>20151</v>
      </c>
      <c r="N77" s="79">
        <v>12869</v>
      </c>
    </row>
    <row r="78" spans="1:14" x14ac:dyDescent="0.25">
      <c r="A78" s="81" t="s">
        <v>153</v>
      </c>
      <c r="B78" s="79">
        <v>1696621</v>
      </c>
      <c r="C78" s="79">
        <v>1899359</v>
      </c>
      <c r="D78" s="79">
        <v>1828519</v>
      </c>
      <c r="E78" s="79">
        <v>1626619</v>
      </c>
      <c r="F78" s="79">
        <v>1649750</v>
      </c>
      <c r="G78" s="79">
        <v>1631970</v>
      </c>
      <c r="H78" s="79">
        <v>1670887</v>
      </c>
      <c r="I78" s="79">
        <v>1681684</v>
      </c>
      <c r="J78" s="79">
        <v>1767242</v>
      </c>
      <c r="K78" s="79">
        <v>1825041</v>
      </c>
      <c r="L78" s="79">
        <v>1894606</v>
      </c>
      <c r="M78" s="79">
        <v>1896493</v>
      </c>
      <c r="N78" s="79">
        <v>1472364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jdiazdeg</dc:creator>
  <cp:lastModifiedBy>Administrador</cp:lastModifiedBy>
  <cp:lastPrinted>2011-09-21T16:06:26Z</cp:lastPrinted>
  <dcterms:created xsi:type="dcterms:W3CDTF">2010-09-29T19:15:30Z</dcterms:created>
  <dcterms:modified xsi:type="dcterms:W3CDTF">2018-10-19T19:20:15Z</dcterms:modified>
</cp:coreProperties>
</file>